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60" yWindow="40" windowWidth="16500" windowHeight="14000" firstSheet="7" activeTab="8"/>
  </bookViews>
  <sheets>
    <sheet name="Fig 1" sheetId="1" r:id="rId1"/>
    <sheet name="91-02" sheetId="2" r:id="rId2"/>
    <sheet name="Fig 2" sheetId="3" r:id="rId3"/>
    <sheet name="Oz sui data" sheetId="4" r:id="rId4"/>
    <sheet name="Fig 3" sheetId="5" r:id="rId5"/>
    <sheet name="CDN hom data" sheetId="6" r:id="rId6"/>
    <sheet name="Fig 4" sheetId="7" r:id="rId7"/>
    <sheet name="EW hom data" sheetId="8" r:id="rId8"/>
    <sheet name="Fig 5" sheetId="9" r:id="rId9"/>
    <sheet name="gun data" sheetId="10" r:id="rId10"/>
    <sheet name="Fig 6" sheetId="11" r:id="rId11"/>
    <sheet name="Fig 7" sheetId="12" r:id="rId12"/>
    <sheet name="spousal data" sheetId="13" r:id="rId13"/>
    <sheet name="Fig 8" sheetId="14" r:id="rId14"/>
    <sheet name="viol CDN data" sheetId="15" r:id="rId15"/>
    <sheet name="Fig 9" sheetId="16" r:id="rId16"/>
    <sheet name="Aus crime data" sheetId="17" r:id="rId17"/>
    <sheet name="Fig 10" sheetId="18" r:id="rId18"/>
    <sheet name="EW crime data" sheetId="19" r:id="rId19"/>
    <sheet name="Fig 11" sheetId="20" r:id="rId20"/>
    <sheet name="Fig 12" sheetId="21" r:id="rId21"/>
    <sheet name="Fig 13" sheetId="22" r:id="rId22"/>
    <sheet name="Fig 14" sheetId="23" r:id="rId23"/>
    <sheet name="accid data" sheetId="24" r:id="rId24"/>
    <sheet name="Table 4" sheetId="25" r:id="rId25"/>
    <sheet name="Table 8" sheetId="26" r:id="rId26"/>
  </sheets>
  <definedNames/>
  <calcPr fullCalcOnLoad="1"/>
</workbook>
</file>

<file path=xl/sharedStrings.xml><?xml version="1.0" encoding="utf-8"?>
<sst xmlns="http://schemas.openxmlformats.org/spreadsheetml/2006/main" count="468" uniqueCount="315">
  <si>
    <t>Table 1. Index of Crime, US  1983 - 2002, FBI crime stats</t>
  </si>
  <si>
    <t>UCR Reports</t>
  </si>
  <si>
    <t>pdf</t>
  </si>
  <si>
    <t>2Other family includes nieces, nephews, grandchildren, in-laws, uncles, aunts, cousins, etc. related by blood, marriage (including common-law) or adoption.</t>
  </si>
  <si>
    <t>Boor and Blair (1990)</t>
  </si>
  <si>
    <t>50 states, DC, 1985</t>
  </si>
  <si>
    <t>2(8) [h]</t>
  </si>
  <si>
    <t>Rich et al (1990)</t>
  </si>
  <si>
    <t>Time series, 2 cities</t>
  </si>
  <si>
    <t>Kleck &amp; Patterson (1993)</t>
  </si>
  <si>
    <t>170 cities</t>
  </si>
  <si>
    <t>No [i]</t>
  </si>
  <si>
    <t>Source:  Table 8.4, Kleck 1997, p 292</t>
  </si>
  <si>
    <t>[a] Significant at .05 level</t>
  </si>
  <si>
    <t>[b] Measured 'strictness' of guun control: all types lumped together</t>
  </si>
  <si>
    <t xml:space="preserve">[c] Overall 'strictness' index was significantly and negatively related to the gun suicide rate but separate </t>
  </si>
  <si>
    <t xml:space="preserve">gun law dummies yielded no significant results. </t>
  </si>
  <si>
    <t xml:space="preserve">[d] Used three factor scores grouping eight gun control types together; </t>
  </si>
  <si>
    <t>murder, att murder, manslaughter, assault, sex assault, robbery</t>
  </si>
  <si>
    <t>My definition of 'violent crime' for Australia is the above offences</t>
  </si>
  <si>
    <t xml:space="preserve">Violent crime in the US is murder, </t>
  </si>
  <si>
    <t xml:space="preserve">nonnegligent manslaughter, forcible rape, </t>
  </si>
  <si>
    <t>aggravated assault, and robbery</t>
  </si>
  <si>
    <t>Recorded violent crime offences per 100,000 population</t>
  </si>
  <si>
    <t>E&amp;W</t>
  </si>
  <si>
    <t>Sources:</t>
  </si>
  <si>
    <t>England and Wales</t>
  </si>
  <si>
    <t>Source 2004 rates: FBI, UCR Reports, October 17, 2005. CIUS2004.pdf</t>
  </si>
  <si>
    <t>murder for total pop declinced by 3.3% from 2003</t>
  </si>
  <si>
    <t>copied from sheet: 'hom data' from file: 'Fig 1 Hom EW 2005' Octo 28/2005</t>
  </si>
  <si>
    <t>Homicide rate</t>
  </si>
  <si>
    <t>CDN</t>
  </si>
  <si>
    <t>US</t>
  </si>
  <si>
    <t>past ten years [95 -04]</t>
  </si>
  <si>
    <t>Table 8. Firearm and other accidental deaths, by age, Canada, 2002</t>
  </si>
  <si>
    <t xml:space="preserve">Table 4. </t>
  </si>
  <si>
    <t>Studies of the Association Between Gun Laws and Suicide Rates</t>
  </si>
  <si>
    <t xml:space="preserve">Gun </t>
  </si>
  <si>
    <t xml:space="preserve"># Gun </t>
  </si>
  <si>
    <t>Gun Controls Significantly</t>
  </si>
  <si>
    <t>Study</t>
  </si>
  <si>
    <t>Sample</t>
  </si>
  <si>
    <t xml:space="preserve"># control </t>
  </si>
  <si>
    <t>ownership</t>
  </si>
  <si>
    <t xml:space="preserve">Controls </t>
  </si>
  <si>
    <t>Reduce [a] Rate of</t>
  </si>
  <si>
    <t>no control variables that might be correlated with gun controls</t>
  </si>
  <si>
    <t>used gun mag subscription as proxy; not a valid measure</t>
  </si>
  <si>
    <t>Markush and Bartolucci (1984)</t>
  </si>
  <si>
    <t>eccentric weighting scheme -- simple corrs yield no relationship</t>
  </si>
  <si>
    <t>Source: Statistics Canada, External Causes of Morbidity and Mortality, Causes of Death, 2002</t>
  </si>
  <si>
    <t>http://www.statcan.ca/english/freepub/84-208-XIE/2002/tables.htm</t>
  </si>
  <si>
    <t>Accidents were categorized as folllowing:</t>
  </si>
  <si>
    <t>W32-W34</t>
  </si>
  <si>
    <t>Y40-Y84</t>
  </si>
  <si>
    <t>W65-W74</t>
  </si>
  <si>
    <t>W85-99,X00-X19)</t>
  </si>
  <si>
    <t>W00-W19</t>
  </si>
  <si>
    <t>V10-V19</t>
  </si>
  <si>
    <t>V01-V99</t>
  </si>
  <si>
    <t>Source for population statistics: Annual Demographic Statistics, 2003, Cat 91-213-XIB</t>
  </si>
  <si>
    <t>Table 2, Juristat, Crime Stats in Canada, 2003, Stats Can, Cat 85-002-XPE, Vol 23, no. 5, 2003</t>
  </si>
  <si>
    <t>Marnie Wallace</t>
  </si>
  <si>
    <t>Table 1, Criminal code incidents, Canada, 2000 - 2004</t>
  </si>
  <si>
    <t>in Julie Sauve,"Crime Statistics in Canada, 2004," Juristat, Vol 25, No 5. 2005</t>
  </si>
  <si>
    <t>American stats</t>
  </si>
  <si>
    <t>Source: FBI Table 1. Crime in the US, by volume and rate, 1984 - 2003</t>
  </si>
  <si>
    <t xml:space="preserve">Source: US CDN crime 74-04 </t>
  </si>
  <si>
    <t>source:  Fig 7&amp;9 Oz Updated 2005</t>
  </si>
  <si>
    <t>Table 1. Index of Crime, US  1982 - 2001, FBI crime stats</t>
  </si>
  <si>
    <t>Graduates</t>
  </si>
  <si>
    <t>per 10,000</t>
  </si>
  <si>
    <t>1935-39</t>
  </si>
  <si>
    <t>1946-50</t>
  </si>
  <si>
    <t>1951-55</t>
  </si>
  <si>
    <t>1956-60</t>
  </si>
  <si>
    <t>Source: Goeff Swannell, "BC Firearms - Hunting Related Accidents," Wildlife Branch, Prov BC Govt, Oct 1994.</t>
  </si>
  <si>
    <t>Note #1: Annual averages for 1935 - 1960</t>
  </si>
  <si>
    <t>1962 interpolated from 1960 and 1962</t>
  </si>
  <si>
    <t>Note #3: CORE required starting in 1974</t>
  </si>
  <si>
    <t>Source:</t>
  </si>
  <si>
    <t>last column of Firearm accidental deaths (90 - 99) from Kwing Hung, table 21</t>
  </si>
  <si>
    <t>Source: Paul Adams, Memo, 9-30-05</t>
  </si>
  <si>
    <t>should do regressions to check out slopes</t>
  </si>
  <si>
    <t>Source: Statistics Canada. Mia Dauvergne, Homicide in Canada, 2003, Juristat, Vol 24, No 8, 2004</t>
  </si>
  <si>
    <t>Source: Homicide Survey, Policing Services Program, Canadian Centre for Justice Statistics, Statistics Canada, October 2003.</t>
  </si>
  <si>
    <t>Source: file domestic CDN homicides from GB's special request of Stats Can</t>
  </si>
  <si>
    <t>Spousal Victims</t>
  </si>
  <si>
    <t>Spouse includes husbands [legal, common law, seperated, and divored, as well as wives [l.cl, s, and d] and same-sex spouses, current or former</t>
  </si>
  <si>
    <t>individual controls not assessed.</t>
  </si>
  <si>
    <t>[e] Lumped two gun law types together into a single dummy variable.</t>
  </si>
  <si>
    <t xml:space="preserve">[f] Only one of nine gun law coefficients was significant at .05 level. </t>
  </si>
  <si>
    <t xml:space="preserve">[g] Only bivariate association reported. </t>
  </si>
  <si>
    <t xml:space="preserve">[h] Grouped eight types of gun control into two summary variables. </t>
  </si>
  <si>
    <t xml:space="preserve">[I] Only one of thirteen results was supportive for gun suicide rate, two of thirteen for total suicide rate. </t>
  </si>
  <si>
    <t xml:space="preserve">Studies about evenly devided, but all of the studies reporting a negative impact of gun controls have been technically primitive. </t>
  </si>
  <si>
    <t>Specific criticisms:</t>
  </si>
  <si>
    <t>Population (000)</t>
  </si>
  <si>
    <t>Accidental gun deaths</t>
  </si>
  <si>
    <t>Medical complications</t>
  </si>
  <si>
    <t>Drownings/submersion</t>
  </si>
  <si>
    <t>Burns</t>
  </si>
  <si>
    <t>Falls</t>
  </si>
  <si>
    <t>Pedal cycling</t>
  </si>
  <si>
    <t>Motor vehicles</t>
  </si>
  <si>
    <t>Table 1. Index of Crime, US, 1983-2002</t>
  </si>
  <si>
    <t>Table 1. Index of Crime, US  1984 - 2003, FBI crime stats</t>
  </si>
  <si>
    <t>Source: http://www.fbi.gov/ucr/01cius.htm</t>
  </si>
  <si>
    <t>So the 4510 2005 data I had had to be suplicmented by the Yearbook Australia 2003 which did have assault data</t>
  </si>
  <si>
    <t>Source: The Annual Reports of the BC Vital Statistics Agency, Table 30 "External Causes of Death by Gender, British Columbia"</t>
  </si>
  <si>
    <t>http://www.vs.gov.bc.ca/stats/annual/index.html</t>
  </si>
  <si>
    <t>BC Data</t>
  </si>
  <si>
    <t>90 - 99</t>
  </si>
  <si>
    <t>Kwing Hung, Firearm Statistics, Updated Tables (3-2004)</t>
  </si>
  <si>
    <r>
      <t xml:space="preserve">SOURCE:  Statistics Canada: </t>
    </r>
    <r>
      <rPr>
        <i/>
        <sz val="11"/>
        <rFont val="Times New Roman"/>
        <family val="0"/>
      </rPr>
      <t>Causes of Death</t>
    </r>
    <r>
      <rPr>
        <sz val="11"/>
        <rFont val="Times New Roman"/>
        <family val="0"/>
      </rPr>
      <t xml:space="preserve"> (Catalogue 84-208)</t>
    </r>
  </si>
  <si>
    <t>updated from 'firearm accidents 7-10-05'</t>
  </si>
  <si>
    <t>Source: BC firearm death data</t>
  </si>
  <si>
    <t>total hunters is the sum of all 4 types of basic licences</t>
  </si>
  <si>
    <t>Ratio of FHA/Hunting accidents</t>
  </si>
  <si>
    <t>Source: Assault and Sexual Assault,  00, 01,02,03, Yearbook Australia, 2003</t>
  </si>
  <si>
    <t>Violent Crime comparisons US and Oz</t>
  </si>
  <si>
    <t>Australia</t>
  </si>
  <si>
    <t>5 year diffs</t>
  </si>
  <si>
    <t>decline since high point in 1991</t>
  </si>
  <si>
    <t>x</t>
  </si>
  <si>
    <t>last updated june 2005</t>
  </si>
  <si>
    <t>Note: rates per 100,000 population</t>
  </si>
  <si>
    <t>Source of Canadian Statistics</t>
  </si>
  <si>
    <t>Table 8. Firearm homicides, Firearm stats. Kwing Hung, Dept of Just, March 2000.</t>
  </si>
  <si>
    <t>in that financial year using the coverage and rules in use until 31 March 1998.</t>
  </si>
  <si>
    <t>variables</t>
  </si>
  <si>
    <t>measured</t>
  </si>
  <si>
    <t>assessed</t>
  </si>
  <si>
    <t>Gun Suicide</t>
  </si>
  <si>
    <t>Total Suicide</t>
  </si>
  <si>
    <t>Geisel et al (1969)</t>
  </si>
  <si>
    <t>50 states, 1960</t>
  </si>
  <si>
    <t>No</t>
  </si>
  <si>
    <t>1(8) [b]</t>
  </si>
  <si>
    <t>Yes / No [c]</t>
  </si>
  <si>
    <t>50 states, 1965</t>
  </si>
  <si>
    <t>129 cities, 1960</t>
  </si>
  <si>
    <t>-</t>
  </si>
  <si>
    <t>Murray (1975)</t>
  </si>
  <si>
    <t>50 states, 1970</t>
  </si>
  <si>
    <t>Lester &amp; Murrell (1980)</t>
  </si>
  <si>
    <t>48 states, 1960, 1970</t>
  </si>
  <si>
    <t>1 [b]</t>
  </si>
  <si>
    <t>Yes</t>
  </si>
  <si>
    <t>Nicholson &amp; Garner (1980)</t>
  </si>
  <si>
    <t>Time series, DC</t>
  </si>
  <si>
    <t>Lester &amp; Murrell (1982)</t>
  </si>
  <si>
    <t>3(8) [d]</t>
  </si>
  <si>
    <t>Medoff &amp; Magaddino (1983)</t>
  </si>
  <si>
    <t>1(2) [e]</t>
  </si>
  <si>
    <t>DeZee (1983)</t>
  </si>
  <si>
    <t>50 states, 1978</t>
  </si>
  <si>
    <t>Sommers (1984)</t>
  </si>
  <si>
    <t>No [f]</t>
  </si>
  <si>
    <t>Lester (1987a)</t>
  </si>
  <si>
    <t>48 states, 1970</t>
  </si>
  <si>
    <t>Lester (1988a)</t>
  </si>
  <si>
    <t>9 regions, 1970</t>
  </si>
  <si>
    <t>Yes [g]</t>
  </si>
  <si>
    <t>Notes: rates per 100,000 population</t>
  </si>
  <si>
    <t>Source: Table 2, Rates of Criminal code incidents, Canada, 1962 - 2001</t>
  </si>
  <si>
    <t>Juristat, Crime Stats in Canada, 2001, Stats Can, Cat 85-002-XPE, Vol 22, no. 6, 2002</t>
  </si>
  <si>
    <t>Josée Savoie</t>
  </si>
  <si>
    <t>1Family homicides include homicides of a spouse, parent, child, sibling or other members related by blood, marriage (including common-law) or adoption.</t>
  </si>
  <si>
    <t>BC firearm accident death numbers</t>
  </si>
  <si>
    <t>Hunter Safety</t>
  </si>
  <si>
    <t>Fatal</t>
  </si>
  <si>
    <t>Non-Fatal</t>
  </si>
  <si>
    <t xml:space="preserve">Note 2.   Rates for 1998/99 are presented two ways. First, the number of crimes recorded </t>
  </si>
  <si>
    <t>CDN drop since 92 the peak</t>
  </si>
  <si>
    <t>CDN drop since 1998</t>
  </si>
  <si>
    <t>The most recent homicide rate has declined 33% [or 42%] from the most recent high point in 1995</t>
  </si>
  <si>
    <t>% gang related</t>
  </si>
  <si>
    <t>Total homicide rate</t>
  </si>
  <si>
    <t># Long gun homicides</t>
  </si>
  <si>
    <t>Spouse</t>
  </si>
  <si>
    <t>Homicide Rate</t>
  </si>
  <si>
    <t>1995</t>
  </si>
  <si>
    <t>1996</t>
  </si>
  <si>
    <t>1997</t>
  </si>
  <si>
    <t>1998</t>
  </si>
  <si>
    <t>1999</t>
  </si>
  <si>
    <t>2000</t>
  </si>
  <si>
    <t>2001</t>
  </si>
  <si>
    <t>2002</t>
  </si>
  <si>
    <t>Victims of Family Homicide1, by Selected Relationship Category, Canada, 1995-2002</t>
  </si>
  <si>
    <t>Parent</t>
  </si>
  <si>
    <t>Child</t>
  </si>
  <si>
    <t>Other family2</t>
  </si>
  <si>
    <r>
      <t xml:space="preserve">Dauvergne,  Mia. “Homicide in Canada, 2004.” </t>
    </r>
    <r>
      <rPr>
        <u val="single"/>
        <sz val="12"/>
        <rFont val="Times New Roman"/>
        <family val="0"/>
      </rPr>
      <t>Juristat,</t>
    </r>
    <r>
      <rPr>
        <sz val="12"/>
        <rFont val="Times New Roman"/>
        <family val="0"/>
      </rPr>
      <t xml:space="preserve"> Vol 25, No 6, Statistics Canada, Ottawa, Ont, 2005.</t>
    </r>
  </si>
  <si>
    <t># Handgun homicides</t>
  </si>
  <si>
    <t>% Firearm homicides</t>
  </si>
  <si>
    <t>copied from file: 'US Cdn homicide 74-04' sheet: 'hom rates 04'</t>
  </si>
  <si>
    <t>Firearm</t>
  </si>
  <si>
    <t xml:space="preserve">Total </t>
  </si>
  <si>
    <t>Suicide Rate</t>
  </si>
  <si>
    <t>Firearms</t>
  </si>
  <si>
    <t>All Suicides</t>
  </si>
  <si>
    <t>Hanging</t>
  </si>
  <si>
    <t>Number of CORE graduates from 1990 - 2004</t>
  </si>
  <si>
    <t>2002 rates estimated from somewhat vague text in Wilkins article 2005</t>
  </si>
  <si>
    <t>2002 frequencies estimated from wilkins article 2005</t>
  </si>
  <si>
    <t xml:space="preserve">if  1 in 6 are firearms then total </t>
  </si>
  <si>
    <t>changes since 1998</t>
  </si>
  <si>
    <t>total</t>
  </si>
  <si>
    <t>firearm</t>
  </si>
  <si>
    <t>annual changes in rates</t>
  </si>
  <si>
    <t>average annual changes</t>
  </si>
  <si>
    <t>95-97</t>
  </si>
  <si>
    <t>98-02</t>
  </si>
  <si>
    <t>92--94</t>
  </si>
  <si>
    <t>Australian suicides</t>
  </si>
  <si>
    <t>Murder</t>
  </si>
  <si>
    <t>Atempted Murder</t>
  </si>
  <si>
    <t>Manslaughter</t>
  </si>
  <si>
    <t>Assault</t>
  </si>
  <si>
    <t>Sexual assault</t>
  </si>
  <si>
    <t>Robbery</t>
  </si>
  <si>
    <t>Violent Crime</t>
  </si>
  <si>
    <t>na</t>
  </si>
  <si>
    <t xml:space="preserve">na </t>
  </si>
  <si>
    <t>Source: 4510 2001 and 2005</t>
  </si>
  <si>
    <t>under 1</t>
  </si>
  <si>
    <t>1 to 4</t>
  </si>
  <si>
    <t>5 to 9</t>
  </si>
  <si>
    <t>10 to 14</t>
  </si>
  <si>
    <t>15 to 19</t>
  </si>
  <si>
    <t>Age 20</t>
  </si>
  <si>
    <t>year old</t>
  </si>
  <si>
    <t>years old</t>
  </si>
  <si>
    <t>and older</t>
  </si>
  <si>
    <t>Totals</t>
  </si>
  <si>
    <t>I need to douible check these data and find sources!!</t>
  </si>
  <si>
    <t>per 100,000</t>
  </si>
  <si>
    <t>E &amp; W</t>
  </si>
  <si>
    <t>USA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</si>
  <si>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</si>
  <si>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</si>
  <si>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</si>
  <si>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</si>
  <si>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</si>
  <si>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</si>
  <si>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</si>
  <si>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</si>
  <si>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Source: FBI, Table 1. Index of Crime, US, 1982-2001</t>
  </si>
  <si>
    <t>resident basic and senior citizen licences</t>
  </si>
  <si>
    <t>non-resident Canadian basic</t>
  </si>
  <si>
    <t>non-resident Alian basic</t>
  </si>
  <si>
    <t>BC only</t>
  </si>
  <si>
    <t>fatal firearm accidents</t>
  </si>
  <si>
    <t>FFA</t>
  </si>
  <si>
    <t xml:space="preserve">Total hunters </t>
  </si>
  <si>
    <t>BC data</t>
  </si>
  <si>
    <t>1998 - 2003</t>
  </si>
  <si>
    <t>Year</t>
  </si>
  <si>
    <t>Fiscal</t>
  </si>
  <si>
    <t>Total Hunters</t>
  </si>
  <si>
    <t>Number of Fatal Hunting Accidents</t>
  </si>
  <si>
    <t>FHA</t>
  </si>
  <si>
    <t>Hunters</t>
  </si>
  <si>
    <t>fiscal year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</si>
  <si>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</si>
  <si>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</si>
  <si>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</si>
  <si>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</si>
  <si>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</si>
  <si>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</si>
  <si>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</si>
  <si>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</si>
  <si>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</si>
  <si>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</si>
  <si>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</si>
  <si>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</si>
  <si>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</si>
  <si>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</si>
  <si>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</si>
  <si>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</si>
  <si>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</si>
  <si>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</si>
  <si>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</si>
  <si>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</si>
  <si>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</si>
  <si>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Source: BC Ministry of Environment</t>
  </si>
  <si>
    <t>file: BC huntlic7603</t>
  </si>
  <si>
    <t>Numbers of Australian suicides</t>
  </si>
  <si>
    <t>Standardized rates</t>
  </si>
  <si>
    <t>Total</t>
  </si>
  <si>
    <t>Source:  Australian Bureau of Statistics, Information Paper, Suicides 2001</t>
  </si>
  <si>
    <t xml:space="preserve">used gun hom percentage and gun accid rate as proxy for gun ownership </t>
  </si>
  <si>
    <t>which has positive correlation with suicide rate.</t>
  </si>
  <si>
    <t xml:space="preserve">did not separately study gun suicide rates; failed to measure local gun laws, </t>
  </si>
  <si>
    <t>and lumped controls together.</t>
  </si>
  <si>
    <t xml:space="preserve">Second, the number of crimes recorded in in 1998/99 using the expanded offence </t>
  </si>
  <si>
    <t>coverage and revised counting rules which came into effect on 1 April 1998.</t>
  </si>
  <si>
    <r>
      <t>1997/98</t>
    </r>
    <r>
      <rPr>
        <vertAlign val="superscript"/>
        <sz val="12"/>
        <rFont val="Times New Roman"/>
        <family val="0"/>
      </rPr>
      <t xml:space="preserve"> </t>
    </r>
  </si>
  <si>
    <t>Firearm deaths</t>
  </si>
  <si>
    <t>Accidents</t>
  </si>
  <si>
    <t>from SecJnl figures 10-05 copied 3-11-05</t>
  </si>
  <si>
    <t>From: 'calcs', file: firearms accidents 7-10-05, copied 3-11-05</t>
  </si>
  <si>
    <t>Source 1:  Statistics Canada: Causes of Death (Catalogue 84-208)</t>
  </si>
  <si>
    <t>Cansim, Matrix 2200 and catalogue no 85-205-XIB</t>
  </si>
  <si>
    <t>Table 14. Homicide Victim Rates, in Homicide in Canada, 2002, by Josee Savoie, Juristat, vol 23, no 8</t>
  </si>
  <si>
    <t>Source of American Stats</t>
  </si>
  <si>
    <t>Source: US - FBI UCR, 1984 - 2003, Table 1 - Crime in the US</t>
  </si>
  <si>
    <t>Note: Australia decided not to publish assault and sexual assault as the data wasn't comparable across states</t>
  </si>
  <si>
    <t>Table 2.05   Recorded crime and number per 100,000 population for violent crime,</t>
  </si>
  <si>
    <t xml:space="preserve"> property crime and vehicle-related crime</t>
  </si>
  <si>
    <t>Crime in England and Wales 2003/2004, Editors Tricia Dodd, Sian Nicholas, David Povey, alison Walker</t>
  </si>
  <si>
    <t>Home Office Statistical Bulletin, Home Office, London, July 2004</t>
  </si>
  <si>
    <t>Note 1.   Change in 97/98 from calendar year to financial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</si>
</sst>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7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0"/>
      <name val="Verdana"/>
      <family val="0"/>
    </font>
    <font>
      <b/>
      <sz val="1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2"/>
      <name val="Times New Roman"/>
      <family val="0"/>
    </font>
    <font>
      <sz val="8"/>
      <name val="Verdana"/>
      <family val="0"/>
    </font>
    <font>
      <vertAlign val="superscript"/>
      <sz val="12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6" fontId="6" fillId="0" borderId="0" xfId="15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chartsheet" Target="chartsheets/sheet13.xml" /><Relationship Id="rId23" Type="http://schemas.openxmlformats.org/officeDocument/2006/relationships/chartsheet" Target="chartsheets/sheet14.xml" /><Relationship Id="rId24" Type="http://schemas.openxmlformats.org/officeDocument/2006/relationships/worksheet" Target="worksheets/sheet10.xml" /><Relationship Id="rId25" Type="http://schemas.openxmlformats.org/officeDocument/2006/relationships/worksheet" Target="worksheets/sheet11.xml" /><Relationship Id="rId26" Type="http://schemas.openxmlformats.org/officeDocument/2006/relationships/worksheet" Target="worksheets/sheet12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1.  Methods of Suicide, Canada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'91-02'!$G$1:$G$2</c:f>
              <c:strCache>
                <c:ptCount val="1"/>
                <c:pt idx="0">
                  <c:v>Total  Suicide Rate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'91-02'!$F$3:$F$14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'91-02'!$G$3:$G$14</c:f>
              <c:numCache>
                <c:ptCount val="12"/>
                <c:pt idx="0">
                  <c:v>12.59</c:v>
                </c:pt>
                <c:pt idx="1">
                  <c:v>12.82</c:v>
                </c:pt>
                <c:pt idx="2">
                  <c:v>13.14</c:v>
                </c:pt>
                <c:pt idx="3">
                  <c:v>12.82</c:v>
                </c:pt>
                <c:pt idx="4">
                  <c:v>13.41</c:v>
                </c:pt>
                <c:pt idx="5">
                  <c:v>13.28</c:v>
                </c:pt>
                <c:pt idx="6">
                  <c:v>12.27</c:v>
                </c:pt>
                <c:pt idx="7">
                  <c:v>12.21</c:v>
                </c:pt>
                <c:pt idx="8">
                  <c:v>13.36</c:v>
                </c:pt>
                <c:pt idx="9">
                  <c:v>11.7</c:v>
                </c:pt>
                <c:pt idx="10">
                  <c:v>11.9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'91-02'!$H$1:$H$2</c:f>
              <c:strCache>
                <c:ptCount val="1"/>
                <c:pt idx="0">
                  <c:v>Hanging Suicide Rate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'91-02'!$F$3:$F$14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'91-02'!$H$3:$H$14</c:f>
              <c:numCache>
                <c:ptCount val="12"/>
                <c:pt idx="0">
                  <c:v>3.7</c:v>
                </c:pt>
                <c:pt idx="1">
                  <c:v>4.1</c:v>
                </c:pt>
                <c:pt idx="2">
                  <c:v>4.3</c:v>
                </c:pt>
                <c:pt idx="3">
                  <c:v>4.4</c:v>
                </c:pt>
                <c:pt idx="4">
                  <c:v>4.7</c:v>
                </c:pt>
                <c:pt idx="5">
                  <c:v>4.8</c:v>
                </c:pt>
                <c:pt idx="6">
                  <c:v>4.7</c:v>
                </c:pt>
                <c:pt idx="7">
                  <c:v>4.8</c:v>
                </c:pt>
                <c:pt idx="8">
                  <c:v>5.8</c:v>
                </c:pt>
                <c:pt idx="9">
                  <c:v>5</c:v>
                </c:pt>
                <c:pt idx="10">
                  <c:v>4.9</c:v>
                </c:pt>
                <c:pt idx="1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'91-02'!$I$1:$I$2</c:f>
              <c:strCache>
                <c:ptCount val="1"/>
                <c:pt idx="0">
                  <c:v>Firearm Suicide Rate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'91-02'!$F$3:$F$14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'91-02'!$I$3:$I$14</c:f>
              <c:numCache>
                <c:ptCount val="12"/>
                <c:pt idx="0">
                  <c:v>3.88</c:v>
                </c:pt>
                <c:pt idx="1">
                  <c:v>3.61</c:v>
                </c:pt>
                <c:pt idx="2">
                  <c:v>3.64</c:v>
                </c:pt>
                <c:pt idx="3">
                  <c:v>3.33</c:v>
                </c:pt>
                <c:pt idx="4">
                  <c:v>3.08</c:v>
                </c:pt>
                <c:pt idx="5">
                  <c:v>2.97</c:v>
                </c:pt>
                <c:pt idx="6">
                  <c:v>2.45</c:v>
                </c:pt>
                <c:pt idx="7">
                  <c:v>2.69</c:v>
                </c:pt>
                <c:pt idx="8">
                  <c:v>2.65</c:v>
                </c:pt>
                <c:pt idx="9">
                  <c:v>2.2</c:v>
                </c:pt>
                <c:pt idx="10">
                  <c:v>2.1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 Source: Canadian Mortality Database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Suicides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10. Violent Crime Trends in England &amp; Wales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'EW crime data'!$B$3</c:f>
              <c:strCache>
                <c:ptCount val="1"/>
                <c:pt idx="0">
                  <c:v>E&amp;W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'EW crime data'!$A$4:$A$27</c:f>
              <c:strCache>
                <c:ptCount val="24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1997/98 </c:v>
                </c:pt>
                <c:pt idx="17">
                  <c:v>1998/99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</c:strCache>
            </c:strRef>
          </c:cat>
          <c:val>
            <c:numRef>
              <c:f>'EW crime data'!$B$4:$B$27</c:f>
              <c:numCache>
                <c:ptCount val="24"/>
                <c:pt idx="0">
                  <c:v>304.9198900150786</c:v>
                </c:pt>
                <c:pt idx="1">
                  <c:v>310.18529717699994</c:v>
                </c:pt>
                <c:pt idx="2">
                  <c:v>320.7253437306787</c:v>
                </c:pt>
                <c:pt idx="3">
                  <c:v>342.8288950156339</c:v>
                </c:pt>
                <c:pt idx="4">
                  <c:v>356.952136769257</c:v>
                </c:pt>
                <c:pt idx="5">
                  <c:v>397.05894922212957</c:v>
                </c:pt>
                <c:pt idx="6">
                  <c:v>430.3375235913987</c:v>
                </c:pt>
                <c:pt idx="7">
                  <c:v>475.9718719828587</c:v>
                </c:pt>
                <c:pt idx="8">
                  <c:v>494.247938050978</c:v>
                </c:pt>
                <c:pt idx="9">
                  <c:v>522.6566847195521</c:v>
                </c:pt>
                <c:pt idx="10">
                  <c:v>556.1676400058623</c:v>
                </c:pt>
                <c:pt idx="11">
                  <c:v>573.8082344975427</c:v>
                </c:pt>
                <c:pt idx="12">
                  <c:v>603.2986164268525</c:v>
                </c:pt>
                <c:pt idx="13">
                  <c:v>602.3497832886369</c:v>
                </c:pt>
                <c:pt idx="14">
                  <c:v>665.311700131273</c:v>
                </c:pt>
                <c:pt idx="15">
                  <c:v>667.3003890009184</c:v>
                </c:pt>
                <c:pt idx="16">
                  <c:v>678.4693606018517</c:v>
                </c:pt>
                <c:pt idx="17">
                  <c:v>635.5784944506612</c:v>
                </c:pt>
                <c:pt idx="18">
                  <c:v>1160.28225758183</c:v>
                </c:pt>
                <c:pt idx="19">
                  <c:v>1341.0930430828193</c:v>
                </c:pt>
                <c:pt idx="20">
                  <c:v>1391.8931811796688</c:v>
                </c:pt>
                <c:pt idx="21">
                  <c:v>1535.5186504864337</c:v>
                </c:pt>
                <c:pt idx="22">
                  <c:v>1904.198721702451</c:v>
                </c:pt>
                <c:pt idx="23">
                  <c:v>2113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'EW crime data'!$C$3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'EW crime data'!$A$4:$A$27</c:f>
              <c:strCache>
                <c:ptCount val="24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1997/98 </c:v>
                </c:pt>
                <c:pt idx="17">
                  <c:v>1998/99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</c:strCache>
            </c:strRef>
          </c:cat>
          <c:val>
            <c:numRef>
              <c:f>'EW crime data'!$C$4:$C$27</c:f>
              <c:numCache>
                <c:ptCount val="24"/>
                <c:pt idx="0">
                  <c:v>570.82126944134</c:v>
                </c:pt>
                <c:pt idx="1">
                  <c:v>538.1223618803645</c:v>
                </c:pt>
                <c:pt idx="2">
                  <c:v>539.9268648906298</c:v>
                </c:pt>
                <c:pt idx="3">
                  <c:v>558.0639801075802</c:v>
                </c:pt>
                <c:pt idx="4">
                  <c:v>620.1437123437407</c:v>
                </c:pt>
                <c:pt idx="5">
                  <c:v>612.4914883643172</c:v>
                </c:pt>
                <c:pt idx="6">
                  <c:v>640.5838532284768</c:v>
                </c:pt>
                <c:pt idx="7">
                  <c:v>666.8998197587765</c:v>
                </c:pt>
                <c:pt idx="8">
                  <c:v>729.6139365715338</c:v>
                </c:pt>
                <c:pt idx="9">
                  <c:v>758.1770998072869</c:v>
                </c:pt>
                <c:pt idx="10">
                  <c:v>757.6662669393654</c:v>
                </c:pt>
                <c:pt idx="11">
                  <c:v>747.1477672380441</c:v>
                </c:pt>
                <c:pt idx="12">
                  <c:v>713.5909260836969</c:v>
                </c:pt>
                <c:pt idx="13">
                  <c:v>684.4633093538757</c:v>
                </c:pt>
                <c:pt idx="14">
                  <c:v>636.6357844734767</c:v>
                </c:pt>
                <c:pt idx="15">
                  <c:v>610.9769071861072</c:v>
                </c:pt>
                <c:pt idx="16">
                  <c:v>610.9769071861072</c:v>
                </c:pt>
                <c:pt idx="17">
                  <c:v>567.5849526999094</c:v>
                </c:pt>
                <c:pt idx="18">
                  <c:v>567.5849526999094</c:v>
                </c:pt>
                <c:pt idx="19">
                  <c:v>522.9527112818429</c:v>
                </c:pt>
                <c:pt idx="20">
                  <c:v>506.529864807326</c:v>
                </c:pt>
                <c:pt idx="21">
                  <c:v>504.5</c:v>
                </c:pt>
                <c:pt idx="22">
                  <c:v>494.6</c:v>
                </c:pt>
                <c:pt idx="23">
                  <c:v>475</c:v>
                </c:pt>
              </c:numCache>
            </c:numRef>
          </c:val>
          <c:smooth val="0"/>
        </c:ser>
        <c:marker val="1"/>
        <c:axId val="51917195"/>
        <c:axId val="64601572"/>
      </c:lineChart>
      <c:catAx>
        <c:axId val="5191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Home Office and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Offence rates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9171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11. Firearm Accidents, Canada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'accid data'!$B$3</c:f>
              <c:strCache>
                <c:ptCount val="1"/>
                <c:pt idx="0">
                  <c:v>Accidents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'accid data'!$A$4:$A$36</c:f>
              <c:numCache>
                <c:ptCount val="3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</c:numCache>
            </c:numRef>
          </c:cat>
          <c:val>
            <c:numRef>
              <c:f>'accid data'!$B$4:$B$36</c:f>
              <c:numCache>
                <c:ptCount val="33"/>
                <c:pt idx="0">
                  <c:v>129</c:v>
                </c:pt>
                <c:pt idx="1">
                  <c:v>143</c:v>
                </c:pt>
                <c:pt idx="2">
                  <c:v>102</c:v>
                </c:pt>
                <c:pt idx="3">
                  <c:v>123</c:v>
                </c:pt>
                <c:pt idx="4">
                  <c:v>122</c:v>
                </c:pt>
                <c:pt idx="5">
                  <c:v>111</c:v>
                </c:pt>
                <c:pt idx="6">
                  <c:v>89</c:v>
                </c:pt>
                <c:pt idx="7">
                  <c:v>100</c:v>
                </c:pt>
                <c:pt idx="8">
                  <c:v>90</c:v>
                </c:pt>
                <c:pt idx="9">
                  <c:v>71</c:v>
                </c:pt>
                <c:pt idx="10">
                  <c:v>74</c:v>
                </c:pt>
                <c:pt idx="11">
                  <c:v>62</c:v>
                </c:pt>
                <c:pt idx="12">
                  <c:v>56</c:v>
                </c:pt>
                <c:pt idx="13">
                  <c:v>41</c:v>
                </c:pt>
                <c:pt idx="14">
                  <c:v>60</c:v>
                </c:pt>
                <c:pt idx="15">
                  <c:v>63</c:v>
                </c:pt>
                <c:pt idx="16">
                  <c:v>50</c:v>
                </c:pt>
                <c:pt idx="17">
                  <c:v>60</c:v>
                </c:pt>
                <c:pt idx="18">
                  <c:v>60</c:v>
                </c:pt>
                <c:pt idx="19">
                  <c:v>77</c:v>
                </c:pt>
                <c:pt idx="20">
                  <c:v>66</c:v>
                </c:pt>
                <c:pt idx="21">
                  <c:v>66</c:v>
                </c:pt>
                <c:pt idx="22">
                  <c:v>63</c:v>
                </c:pt>
                <c:pt idx="23">
                  <c:v>44</c:v>
                </c:pt>
                <c:pt idx="24">
                  <c:v>38</c:v>
                </c:pt>
                <c:pt idx="25">
                  <c:v>49</c:v>
                </c:pt>
                <c:pt idx="26">
                  <c:v>46</c:v>
                </c:pt>
                <c:pt idx="27">
                  <c:v>45</c:v>
                </c:pt>
                <c:pt idx="28">
                  <c:v>31</c:v>
                </c:pt>
                <c:pt idx="29">
                  <c:v>37</c:v>
                </c:pt>
                <c:pt idx="30">
                  <c:v>20</c:v>
                </c:pt>
                <c:pt idx="31">
                  <c:v>28</c:v>
                </c:pt>
                <c:pt idx="32">
                  <c:v>31</c:v>
                </c:pt>
              </c:numCache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Accidental Deaths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543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12. Fatal Hunting Accidents and Number of Hunters in BC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'accid data'!$P$7</c:f>
              <c:strCache>
                <c:ptCount val="1"/>
                <c:pt idx="0">
                  <c:v>Total Hunters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'accid data'!$O$8:$O$37</c:f>
              <c:numCache>
                <c:ptCount val="3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</c:numCache>
            </c:numRef>
          </c:cat>
          <c:val>
            <c:numRef>
              <c:f>'accid data'!$P$8:$P$37</c:f>
              <c:numCache>
                <c:ptCount val="30"/>
                <c:pt idx="0">
                  <c:v>140000</c:v>
                </c:pt>
                <c:pt idx="1">
                  <c:v>138700</c:v>
                </c:pt>
                <c:pt idx="2">
                  <c:v>138700</c:v>
                </c:pt>
                <c:pt idx="3">
                  <c:v>150000</c:v>
                </c:pt>
                <c:pt idx="4">
                  <c:v>144700</c:v>
                </c:pt>
                <c:pt idx="5">
                  <c:v>151900</c:v>
                </c:pt>
                <c:pt idx="6">
                  <c:v>154700</c:v>
                </c:pt>
                <c:pt idx="7">
                  <c:v>163300</c:v>
                </c:pt>
                <c:pt idx="8">
                  <c:v>159800</c:v>
                </c:pt>
                <c:pt idx="9">
                  <c:v>162300</c:v>
                </c:pt>
                <c:pt idx="10">
                  <c:v>163000</c:v>
                </c:pt>
                <c:pt idx="11">
                  <c:v>151300</c:v>
                </c:pt>
                <c:pt idx="12">
                  <c:v>140000</c:v>
                </c:pt>
                <c:pt idx="13">
                  <c:v>143500</c:v>
                </c:pt>
                <c:pt idx="14">
                  <c:v>148800</c:v>
                </c:pt>
                <c:pt idx="15">
                  <c:v>160000</c:v>
                </c:pt>
                <c:pt idx="16">
                  <c:v>168200</c:v>
                </c:pt>
                <c:pt idx="17">
                  <c:v>172800</c:v>
                </c:pt>
                <c:pt idx="18">
                  <c:v>178800</c:v>
                </c:pt>
                <c:pt idx="19">
                  <c:v>158100</c:v>
                </c:pt>
                <c:pt idx="20">
                  <c:v>149900</c:v>
                </c:pt>
                <c:pt idx="21">
                  <c:v>143000</c:v>
                </c:pt>
                <c:pt idx="22">
                  <c:v>136300</c:v>
                </c:pt>
                <c:pt idx="23">
                  <c:v>135200</c:v>
                </c:pt>
                <c:pt idx="24">
                  <c:v>134500</c:v>
                </c:pt>
                <c:pt idx="25">
                  <c:v>134300</c:v>
                </c:pt>
                <c:pt idx="26">
                  <c:v>125500</c:v>
                </c:pt>
                <c:pt idx="27">
                  <c:v>129600</c:v>
                </c:pt>
                <c:pt idx="28">
                  <c:v>128500</c:v>
                </c:pt>
                <c:pt idx="29">
                  <c:v>129700</c:v>
                </c:pt>
              </c:numCache>
            </c:numRef>
          </c:val>
          <c:smooth val="0"/>
        </c:ser>
        <c:marker val="1"/>
        <c:axId val="51232415"/>
        <c:axId val="58438552"/>
      </c:lineChart>
      <c:lineChart>
        <c:grouping val="standard"/>
        <c:varyColors val="0"/>
        <c:ser>
          <c:idx val="0"/>
          <c:order val="1"/>
          <c:tx>
            <c:strRef>
              <c:f>'accid data'!$Q$7</c:f>
              <c:strCache>
                <c:ptCount val="1"/>
                <c:pt idx="0">
                  <c:v>FHA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'accid data'!$O$8:$O$37</c:f>
              <c:numCache>
                <c:ptCount val="3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</c:numCache>
            </c:numRef>
          </c:cat>
          <c:val>
            <c:numRef>
              <c:f>'accid data'!$Q$8:$Q$37</c:f>
              <c:numCache>
                <c:ptCount val="30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11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56184921"/>
        <c:axId val="35902242"/>
      </c:line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Swannell, Wildlife Branch, BC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8438552"/>
        <c:crosses val="autoZero"/>
        <c:auto val="0"/>
        <c:lblOffset val="100"/>
        <c:noMultiLvlLbl val="0"/>
      </c:catAx>
      <c:valAx>
        <c:axId val="5843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Hunters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232415"/>
        <c:crossesAt val="1"/>
        <c:crossBetween val="between"/>
        <c:dispUnits/>
      </c:valAx>
      <c:catAx>
        <c:axId val="56184921"/>
        <c:scaling>
          <c:orientation val="minMax"/>
        </c:scaling>
        <c:axPos val="b"/>
        <c:delete val="1"/>
        <c:majorTickMark val="in"/>
        <c:minorTickMark val="none"/>
        <c:tickLblPos val="nextTo"/>
        <c:crossAx val="35902242"/>
        <c:crosses val="autoZero"/>
        <c:auto val="0"/>
        <c:lblOffset val="100"/>
        <c:noMultiLvlLbl val="0"/>
      </c:catAx>
      <c:valAx>
        <c:axId val="3590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Fatal Hunting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1849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13. Fatal Firearms Accidents and Hunters in BC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'accid data'!$X$24</c:f>
              <c:strCache>
                <c:ptCount val="1"/>
                <c:pt idx="0">
                  <c:v>Total hunters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'accid data'!$W$25:$W$38</c:f>
              <c:strCache>
                <c:ptCount val="1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</c:strCache>
            </c:strRef>
          </c:cat>
          <c:val>
            <c:numRef>
              <c:f>'accid data'!$X$25:$X$38</c:f>
              <c:numCache>
                <c:ptCount val="14"/>
                <c:pt idx="0">
                  <c:v>127566</c:v>
                </c:pt>
                <c:pt idx="1">
                  <c:v>126632</c:v>
                </c:pt>
                <c:pt idx="2">
                  <c:v>127550</c:v>
                </c:pt>
                <c:pt idx="3">
                  <c:v>121120</c:v>
                </c:pt>
                <c:pt idx="4">
                  <c:v>117855</c:v>
                </c:pt>
                <c:pt idx="5">
                  <c:v>114504</c:v>
                </c:pt>
                <c:pt idx="6">
                  <c:v>109871</c:v>
                </c:pt>
                <c:pt idx="7">
                  <c:v>107391</c:v>
                </c:pt>
                <c:pt idx="8">
                  <c:v>106158</c:v>
                </c:pt>
                <c:pt idx="9">
                  <c:v>99974</c:v>
                </c:pt>
                <c:pt idx="10">
                  <c:v>97499</c:v>
                </c:pt>
                <c:pt idx="11">
                  <c:v>90362</c:v>
                </c:pt>
                <c:pt idx="12">
                  <c:v>89918</c:v>
                </c:pt>
                <c:pt idx="13">
                  <c:v>85878</c:v>
                </c:pt>
              </c:numCache>
            </c:numRef>
          </c:val>
          <c:smooth val="0"/>
        </c:ser>
        <c:marker val="1"/>
        <c:axId val="54684723"/>
        <c:axId val="22400460"/>
      </c:lineChart>
      <c:lineChart>
        <c:grouping val="standard"/>
        <c:varyColors val="0"/>
        <c:ser>
          <c:idx val="0"/>
          <c:order val="1"/>
          <c:tx>
            <c:strRef>
              <c:f>'accid data'!$Y$24</c:f>
              <c:strCache>
                <c:ptCount val="1"/>
                <c:pt idx="0">
                  <c:v>FFA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'accid data'!$W$25:$W$38</c:f>
              <c:strCache>
                <c:ptCount val="1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</c:strCache>
            </c:strRef>
          </c:cat>
          <c:val>
            <c:numRef>
              <c:f>'accid data'!$Y$25:$Y$38</c:f>
              <c:numCache>
                <c:ptCount val="14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15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</c:numCache>
            </c:numRef>
          </c:val>
          <c:smooth val="0"/>
        </c:ser>
        <c:marker val="1"/>
        <c:axId val="277549"/>
        <c:axId val="2497942"/>
      </c:lineChart>
      <c:catAx>
        <c:axId val="5468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Source: BC Wildlife Branch, Stats Can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2400460"/>
        <c:crosses val="autoZero"/>
        <c:auto val="0"/>
        <c:lblOffset val="100"/>
        <c:noMultiLvlLbl val="0"/>
      </c:cat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Total Hunters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684723"/>
        <c:crossesAt val="1"/>
        <c:crossBetween val="between"/>
        <c:dispUnits/>
      </c:valAx>
      <c:catAx>
        <c:axId val="277549"/>
        <c:scaling>
          <c:orientation val="minMax"/>
        </c:scaling>
        <c:axPos val="b"/>
        <c:delete val="1"/>
        <c:majorTickMark val="in"/>
        <c:minorTickMark val="none"/>
        <c:tickLblPos val="nextTo"/>
        <c:crossAx val="2497942"/>
        <c:crosses val="autoZero"/>
        <c:auto val="0"/>
        <c:lblOffset val="100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Firearm Fatal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75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14. Ratio of Fatalities to Total Hunting Accidents in BC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'accid data'!$T$7</c:f>
              <c:strCache>
                <c:ptCount val="1"/>
                <c:pt idx="0">
                  <c:v>Ratio of FHA/Hunting accidents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'accid data'!$S$8:$S$37</c:f>
              <c:numCache>
                <c:ptCount val="3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</c:numCache>
            </c:numRef>
          </c:cat>
          <c:val>
            <c:numRef>
              <c:f>'accid data'!$T$8:$T$37</c:f>
              <c:numCache>
                <c:ptCount val="30"/>
                <c:pt idx="0">
                  <c:v>0.17857142857142858</c:v>
                </c:pt>
                <c:pt idx="1">
                  <c:v>0.3125</c:v>
                </c:pt>
                <c:pt idx="2">
                  <c:v>0.2413793103448276</c:v>
                </c:pt>
                <c:pt idx="3">
                  <c:v>0.3448275862068966</c:v>
                </c:pt>
                <c:pt idx="4">
                  <c:v>0.3448275862068966</c:v>
                </c:pt>
                <c:pt idx="5">
                  <c:v>0.34782608695652173</c:v>
                </c:pt>
                <c:pt idx="6">
                  <c:v>0.25806451612903225</c:v>
                </c:pt>
                <c:pt idx="7">
                  <c:v>0.29411764705882354</c:v>
                </c:pt>
                <c:pt idx="8">
                  <c:v>0.6111111111111112</c:v>
                </c:pt>
                <c:pt idx="9">
                  <c:v>0.4</c:v>
                </c:pt>
                <c:pt idx="10">
                  <c:v>0.125</c:v>
                </c:pt>
                <c:pt idx="11">
                  <c:v>0.09090909090909091</c:v>
                </c:pt>
                <c:pt idx="12">
                  <c:v>0</c:v>
                </c:pt>
                <c:pt idx="13">
                  <c:v>0.2</c:v>
                </c:pt>
                <c:pt idx="14">
                  <c:v>0.2</c:v>
                </c:pt>
                <c:pt idx="15">
                  <c:v>0.25</c:v>
                </c:pt>
                <c:pt idx="16">
                  <c:v>0.25</c:v>
                </c:pt>
                <c:pt idx="17">
                  <c:v>0.1111111111111111</c:v>
                </c:pt>
                <c:pt idx="18">
                  <c:v>0</c:v>
                </c:pt>
                <c:pt idx="19">
                  <c:v>0.4</c:v>
                </c:pt>
                <c:pt idx="20">
                  <c:v>0.25</c:v>
                </c:pt>
                <c:pt idx="21">
                  <c:v>0</c:v>
                </c:pt>
                <c:pt idx="22">
                  <c:v>0.4</c:v>
                </c:pt>
                <c:pt idx="23">
                  <c:v>0.18181818181818182</c:v>
                </c:pt>
                <c:pt idx="24">
                  <c:v>0.45454545454545453</c:v>
                </c:pt>
                <c:pt idx="25">
                  <c:v>0</c:v>
                </c:pt>
                <c:pt idx="26">
                  <c:v>0.2857142857142857</c:v>
                </c:pt>
                <c:pt idx="27">
                  <c:v>0.45454545454545453</c:v>
                </c:pt>
                <c:pt idx="28">
                  <c:v>0.5</c:v>
                </c:pt>
                <c:pt idx="29">
                  <c:v>0.45454545454545453</c:v>
                </c:pt>
              </c:numCache>
            </c:numRef>
          </c:val>
          <c:smooth val="0"/>
        </c:ser>
        <c:marker val="1"/>
        <c:axId val="22481479"/>
        <c:axId val="1006720"/>
      </c:line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BC Wildlife Branch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FHA/THA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481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2. Methods of Suicide, Australia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'Oz sui data'!$G$3</c:f>
              <c:strCache>
                <c:ptCount val="1"/>
                <c:pt idx="0">
                  <c:v>Firearms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'Oz sui data'!$F$4:$F$14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'Oz sui data'!$G$4:$G$14</c:f>
              <c:numCache>
                <c:ptCount val="11"/>
                <c:pt idx="0">
                  <c:v>2.960593220338983</c:v>
                </c:pt>
                <c:pt idx="1">
                  <c:v>2.798169136878814</c:v>
                </c:pt>
                <c:pt idx="2">
                  <c:v>2.4456991830850554</c:v>
                </c:pt>
                <c:pt idx="3">
                  <c:v>2.3436669619131973</c:v>
                </c:pt>
                <c:pt idx="4">
                  <c:v>2.1355574324324325</c:v>
                </c:pt>
                <c:pt idx="5">
                  <c:v>2.0860844128708735</c:v>
                </c:pt>
                <c:pt idx="6">
                  <c:v>1.7713235294117646</c:v>
                </c:pt>
                <c:pt idx="7">
                  <c:v>1.252515840477078</c:v>
                </c:pt>
                <c:pt idx="8">
                  <c:v>1.4085072231139646</c:v>
                </c:pt>
                <c:pt idx="9">
                  <c:v>1.151333051206094</c:v>
                </c:pt>
                <c:pt idx="10">
                  <c:v>1.334555827220864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'Oz sui data'!$H$3</c:f>
              <c:strCache>
                <c:ptCount val="1"/>
                <c:pt idx="0">
                  <c:v>Hanging</c:v>
                </c:pt>
              </c:strCache>
            </c:strRef>
          </c:tx>
          <c:spPr>
            <a:ln w="381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'Oz sui data'!$F$4:$F$14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'Oz sui data'!$H$4:$H$14</c:f>
              <c:numCache>
                <c:ptCount val="11"/>
                <c:pt idx="0">
                  <c:v>3.4075847457627115</c:v>
                </c:pt>
                <c:pt idx="1">
                  <c:v>3.3635135135135132</c:v>
                </c:pt>
                <c:pt idx="2">
                  <c:v>3.345266698702547</c:v>
                </c:pt>
                <c:pt idx="3">
                  <c:v>3.565721877767936</c:v>
                </c:pt>
                <c:pt idx="4">
                  <c:v>3.8374155405405403</c:v>
                </c:pt>
                <c:pt idx="5">
                  <c:v>4.302549101546177</c:v>
                </c:pt>
                <c:pt idx="6">
                  <c:v>5.2978676470588235</c:v>
                </c:pt>
                <c:pt idx="7">
                  <c:v>6.486433097279166</c:v>
                </c:pt>
                <c:pt idx="8">
                  <c:v>5.362760834670947</c:v>
                </c:pt>
                <c:pt idx="9">
                  <c:v>5.106136267456622</c:v>
                </c:pt>
                <c:pt idx="10">
                  <c:v>5.34841075794621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'Oz sui data'!$I$3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'Oz sui data'!$F$4:$F$14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'Oz sui data'!$I$4:$I$14</c:f>
              <c:numCache>
                <c:ptCount val="11"/>
                <c:pt idx="0">
                  <c:v>13.7</c:v>
                </c:pt>
                <c:pt idx="1">
                  <c:v>13.1</c:v>
                </c:pt>
                <c:pt idx="2">
                  <c:v>11.7</c:v>
                </c:pt>
                <c:pt idx="3">
                  <c:v>12.6</c:v>
                </c:pt>
                <c:pt idx="4">
                  <c:v>13</c:v>
                </c:pt>
                <c:pt idx="5">
                  <c:v>13</c:v>
                </c:pt>
                <c:pt idx="6">
                  <c:v>14.6</c:v>
                </c:pt>
                <c:pt idx="7">
                  <c:v>14.3</c:v>
                </c:pt>
                <c:pt idx="8">
                  <c:v>13</c:v>
                </c:pt>
                <c:pt idx="9">
                  <c:v>12.2</c:v>
                </c:pt>
                <c:pt idx="10">
                  <c:v>12.5</c:v>
                </c:pt>
              </c:numCache>
            </c:numRef>
          </c:val>
          <c:smooth val="0"/>
        </c:ser>
        <c:marker val="1"/>
        <c:axId val="28511635"/>
        <c:axId val="55278124"/>
      </c:lineChart>
      <c:catAx>
        <c:axId val="2851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ABS, Suicides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278124"/>
        <c:crosses val="autoZero"/>
        <c:auto val="1"/>
        <c:lblOffset val="100"/>
        <c:noMultiLvlLbl val="0"/>
      </c:catAx>
      <c:valAx>
        <c:axId val="5527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511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3 Trends in Homicide Rate, Canada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'CDN hom data'!$F$19</c:f>
              <c:strCache>
                <c:ptCount val="1"/>
                <c:pt idx="0">
                  <c:v>CDN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'CDN hom data'!$E$20:$E$34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'CDN hom data'!$F$20:$F$34</c:f>
              <c:numCache>
                <c:ptCount val="15"/>
                <c:pt idx="0">
                  <c:v>2.38</c:v>
                </c:pt>
                <c:pt idx="1">
                  <c:v>2.7</c:v>
                </c:pt>
                <c:pt idx="2">
                  <c:v>2.58</c:v>
                </c:pt>
                <c:pt idx="3">
                  <c:v>2.18</c:v>
                </c:pt>
                <c:pt idx="4">
                  <c:v>2.05</c:v>
                </c:pt>
                <c:pt idx="5">
                  <c:v>2</c:v>
                </c:pt>
                <c:pt idx="6">
                  <c:v>2.14</c:v>
                </c:pt>
                <c:pt idx="7">
                  <c:v>1.95</c:v>
                </c:pt>
                <c:pt idx="8">
                  <c:v>1.84</c:v>
                </c:pt>
                <c:pt idx="9">
                  <c:v>1.76</c:v>
                </c:pt>
                <c:pt idx="10">
                  <c:v>1.77</c:v>
                </c:pt>
                <c:pt idx="11">
                  <c:v>1.78</c:v>
                </c:pt>
                <c:pt idx="12">
                  <c:v>1.85</c:v>
                </c:pt>
                <c:pt idx="13">
                  <c:v>1.73</c:v>
                </c:pt>
                <c:pt idx="14">
                  <c:v>1.9</c:v>
                </c:pt>
              </c:numCache>
            </c:numRef>
          </c:val>
          <c:smooth val="0"/>
        </c:ser>
        <c:marker val="1"/>
        <c:axId val="27741069"/>
        <c:axId val="48343030"/>
      </c:lineChart>
      <c:lineChart>
        <c:grouping val="standard"/>
        <c:varyColors val="0"/>
        <c:ser>
          <c:idx val="0"/>
          <c:order val="1"/>
          <c:tx>
            <c:strRef>
              <c:f>'CDN hom data'!$G$19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'CDN hom data'!$E$20:$E$34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'CDN hom data'!$G$20:$G$34</c:f>
              <c:numCache>
                <c:ptCount val="15"/>
                <c:pt idx="0">
                  <c:v>9.4</c:v>
                </c:pt>
                <c:pt idx="1">
                  <c:v>9.8</c:v>
                </c:pt>
                <c:pt idx="2">
                  <c:v>9.3</c:v>
                </c:pt>
                <c:pt idx="3">
                  <c:v>9.5</c:v>
                </c:pt>
                <c:pt idx="4">
                  <c:v>9</c:v>
                </c:pt>
                <c:pt idx="5">
                  <c:v>8.2</c:v>
                </c:pt>
                <c:pt idx="6">
                  <c:v>7.4</c:v>
                </c:pt>
                <c:pt idx="7">
                  <c:v>6.8</c:v>
                </c:pt>
                <c:pt idx="8">
                  <c:v>6.3</c:v>
                </c:pt>
                <c:pt idx="9">
                  <c:v>5.7</c:v>
                </c:pt>
                <c:pt idx="10">
                  <c:v>5.5</c:v>
                </c:pt>
                <c:pt idx="11">
                  <c:v>5.6</c:v>
                </c:pt>
                <c:pt idx="12">
                  <c:v>5.6</c:v>
                </c:pt>
                <c:pt idx="13">
                  <c:v>5.7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32434087"/>
        <c:axId val="23471328"/>
      </c:lineChart>
      <c:catAx>
        <c:axId val="2774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Sources: Statistics Canada,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343030"/>
        <c:crosses val="autoZero"/>
        <c:auto val="0"/>
        <c:lblOffset val="100"/>
        <c:noMultiLvlLbl val="0"/>
      </c:cat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Canada - Homicide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741069"/>
        <c:crossesAt val="1"/>
        <c:crossBetween val="between"/>
        <c:dispUnits/>
      </c:valAx>
      <c:catAx>
        <c:axId val="32434087"/>
        <c:scaling>
          <c:orientation val="minMax"/>
        </c:scaling>
        <c:axPos val="b"/>
        <c:delete val="1"/>
        <c:majorTickMark val="in"/>
        <c:minorTickMark val="none"/>
        <c:tickLblPos val="nextTo"/>
        <c:crossAx val="23471328"/>
        <c:crosses val="autoZero"/>
        <c:auto val="0"/>
        <c:lblOffset val="100"/>
        <c:noMultiLvlLbl val="0"/>
      </c:catAx>
      <c:valAx>
        <c:axId val="234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USA - Homicide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4340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4. Trends in Homicide Rates, England and Wales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'EW hom data'!$C$4</c:f>
              <c:strCache>
                <c:ptCount val="1"/>
                <c:pt idx="0">
                  <c:v>E &amp; W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'EW hom data'!$B$5:$B$28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'EW hom data'!$C$5:$C$28</c:f>
              <c:numCache>
                <c:ptCount val="24"/>
                <c:pt idx="0">
                  <c:v>1.01</c:v>
                </c:pt>
                <c:pt idx="1">
                  <c:v>1.12</c:v>
                </c:pt>
                <c:pt idx="2">
                  <c:v>0.97</c:v>
                </c:pt>
                <c:pt idx="3">
                  <c:v>1.08</c:v>
                </c:pt>
                <c:pt idx="4">
                  <c:v>1.07</c:v>
                </c:pt>
                <c:pt idx="5">
                  <c:v>1.12</c:v>
                </c:pt>
                <c:pt idx="6">
                  <c:v>1.19</c:v>
                </c:pt>
                <c:pt idx="7">
                  <c:v>1.09</c:v>
                </c:pt>
                <c:pt idx="8">
                  <c:v>1.03</c:v>
                </c:pt>
                <c:pt idx="9">
                  <c:v>1.09</c:v>
                </c:pt>
                <c:pt idx="10">
                  <c:v>1.429451294572214</c:v>
                </c:pt>
                <c:pt idx="11">
                  <c:v>1.14</c:v>
                </c:pt>
                <c:pt idx="12">
                  <c:v>1.1</c:v>
                </c:pt>
                <c:pt idx="13">
                  <c:v>1.23</c:v>
                </c:pt>
                <c:pt idx="14">
                  <c:v>1.4432249355173878</c:v>
                </c:pt>
                <c:pt idx="15">
                  <c:v>1.3102992881813589</c:v>
                </c:pt>
                <c:pt idx="16">
                  <c:v>1.4381805401098557</c:v>
                </c:pt>
                <c:pt idx="17">
                  <c:v>1.4364740881621607</c:v>
                </c:pt>
                <c:pt idx="18">
                  <c:v>1.4610539661835817</c:v>
                </c:pt>
                <c:pt idx="19">
                  <c:v>1.613212674894317</c:v>
                </c:pt>
                <c:pt idx="20">
                  <c:v>1.6822790925318927</c:v>
                </c:pt>
                <c:pt idx="21">
                  <c:v>2.0120994760477604</c:v>
                </c:pt>
                <c:pt idx="22">
                  <c:v>1.601923076923077</c:v>
                </c:pt>
              </c:numCache>
            </c:numRef>
          </c:val>
          <c:smooth val="0"/>
        </c:ser>
        <c:marker val="1"/>
        <c:axId val="9915361"/>
        <c:axId val="22129386"/>
      </c:lineChart>
      <c:lineChart>
        <c:grouping val="standard"/>
        <c:varyColors val="0"/>
        <c:ser>
          <c:idx val="0"/>
          <c:order val="1"/>
          <c:tx>
            <c:strRef>
              <c:f>'EW hom data'!$D$4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'EW hom data'!$B$5:$B$28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'EW hom data'!$D$5:$D$28</c:f>
              <c:numCache>
                <c:ptCount val="24"/>
                <c:pt idx="0">
                  <c:v>10.3</c:v>
                </c:pt>
                <c:pt idx="1">
                  <c:v>9.6</c:v>
                </c:pt>
                <c:pt idx="2">
                  <c:v>8.3</c:v>
                </c:pt>
                <c:pt idx="3">
                  <c:v>7.9</c:v>
                </c:pt>
                <c:pt idx="4">
                  <c:v>8</c:v>
                </c:pt>
                <c:pt idx="5">
                  <c:v>8.6</c:v>
                </c:pt>
                <c:pt idx="6">
                  <c:v>8.3</c:v>
                </c:pt>
                <c:pt idx="7">
                  <c:v>8.5</c:v>
                </c:pt>
                <c:pt idx="8">
                  <c:v>8.7</c:v>
                </c:pt>
                <c:pt idx="9">
                  <c:v>9.4</c:v>
                </c:pt>
                <c:pt idx="10">
                  <c:v>9.8</c:v>
                </c:pt>
                <c:pt idx="11">
                  <c:v>9.3</c:v>
                </c:pt>
                <c:pt idx="12">
                  <c:v>9.5</c:v>
                </c:pt>
                <c:pt idx="13">
                  <c:v>9</c:v>
                </c:pt>
                <c:pt idx="14">
                  <c:v>8.2</c:v>
                </c:pt>
                <c:pt idx="15">
                  <c:v>7.4</c:v>
                </c:pt>
                <c:pt idx="16">
                  <c:v>6.8</c:v>
                </c:pt>
                <c:pt idx="17">
                  <c:v>6.3</c:v>
                </c:pt>
                <c:pt idx="18">
                  <c:v>5.7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5.7</c:v>
                </c:pt>
                <c:pt idx="23">
                  <c:v>5.4948</c:v>
                </c:pt>
              </c:numCache>
            </c:numRef>
          </c:val>
          <c:smooth val="0"/>
        </c:ser>
        <c:marker val="1"/>
        <c:axId val="64946747"/>
        <c:axId val="47649812"/>
      </c:line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Sources: Home Office,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2129386"/>
        <c:crosses val="autoZero"/>
        <c:auto val="0"/>
        <c:lblOffset val="100"/>
        <c:noMultiLvlLbl val="0"/>
      </c:cat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 &amp; W Homicide rate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915361"/>
        <c:crossesAt val="1"/>
        <c:crossBetween val="between"/>
        <c:dispUnits/>
      </c:valAx>
      <c:catAx>
        <c:axId val="64946747"/>
        <c:scaling>
          <c:orientation val="minMax"/>
        </c:scaling>
        <c:axPos val="b"/>
        <c:delete val="1"/>
        <c:majorTickMark val="in"/>
        <c:minorTickMark val="none"/>
        <c:tickLblPos val="nextTo"/>
        <c:crossAx val="47649812"/>
        <c:crosses val="autoZero"/>
        <c:auto val="0"/>
        <c:lblOffset val="100"/>
        <c:noMultiLvlLbl val="0"/>
      </c:catAx>
      <c:valAx>
        <c:axId val="476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USA Homicide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9467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5. Trends in Types of Firearms Used in Homicide, Canada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'gun data'!$B$43</c:f>
              <c:strCache>
                <c:ptCount val="1"/>
                <c:pt idx="0">
                  <c:v># Handgun homicides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'gun data'!$A$44:$A$55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'gun data'!$B$44:$B$55</c:f>
              <c:numCache>
                <c:ptCount val="12"/>
                <c:pt idx="0">
                  <c:v>91</c:v>
                </c:pt>
                <c:pt idx="1">
                  <c:v>90</c:v>
                </c:pt>
                <c:pt idx="2">
                  <c:v>95</c:v>
                </c:pt>
                <c:pt idx="3">
                  <c:v>107</c:v>
                </c:pt>
                <c:pt idx="4">
                  <c:v>99</c:v>
                </c:pt>
                <c:pt idx="5">
                  <c:v>70</c:v>
                </c:pt>
                <c:pt idx="6">
                  <c:v>89</c:v>
                </c:pt>
                <c:pt idx="7">
                  <c:v>108</c:v>
                </c:pt>
                <c:pt idx="8">
                  <c:v>110</c:v>
                </c:pt>
                <c:pt idx="9">
                  <c:v>98</c:v>
                </c:pt>
                <c:pt idx="10">
                  <c:v>109</c:v>
                </c:pt>
                <c:pt idx="11">
                  <c:v>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'gun data'!$C$43</c:f>
              <c:strCache>
                <c:ptCount val="1"/>
                <c:pt idx="0">
                  <c:v># Long gun homicides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'gun data'!$A$44:$A$55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'gun data'!$C$44:$C$55</c:f>
              <c:numCache>
                <c:ptCount val="12"/>
                <c:pt idx="0">
                  <c:v>75</c:v>
                </c:pt>
                <c:pt idx="1">
                  <c:v>66</c:v>
                </c:pt>
                <c:pt idx="2">
                  <c:v>64</c:v>
                </c:pt>
                <c:pt idx="3">
                  <c:v>81</c:v>
                </c:pt>
                <c:pt idx="4">
                  <c:v>77</c:v>
                </c:pt>
                <c:pt idx="5">
                  <c:v>51</c:v>
                </c:pt>
                <c:pt idx="6">
                  <c:v>58</c:v>
                </c:pt>
                <c:pt idx="7">
                  <c:v>57</c:v>
                </c:pt>
                <c:pt idx="8">
                  <c:v>46</c:v>
                </c:pt>
                <c:pt idx="9">
                  <c:v>40</c:v>
                </c:pt>
                <c:pt idx="10">
                  <c:v>32</c:v>
                </c:pt>
                <c:pt idx="11">
                  <c:v>37</c:v>
                </c:pt>
              </c:numCache>
            </c:numRef>
          </c:val>
          <c:smooth val="0"/>
        </c:ser>
        <c:marker val="1"/>
        <c:axId val="26195125"/>
        <c:axId val="34429534"/>
      </c:lineChart>
      <c:catAx>
        <c:axId val="261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Jursitat, Stats Can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victims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6. Trends in Spousal Homicide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'spousal data'!$B$4</c:f>
              <c:strCache>
                <c:ptCount val="1"/>
                <c:pt idx="0">
                  <c:v>Spousal Victims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'spousal data'!$A$5:$A$14</c:f>
              <c:str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strCache>
            </c:strRef>
          </c:cat>
          <c:val>
            <c:numRef>
              <c:f>'spousal data'!$B$5:$B$14</c:f>
              <c:numCache>
                <c:ptCount val="10"/>
                <c:pt idx="0">
                  <c:v>92</c:v>
                </c:pt>
                <c:pt idx="1">
                  <c:v>82</c:v>
                </c:pt>
                <c:pt idx="2">
                  <c:v>77</c:v>
                </c:pt>
                <c:pt idx="3">
                  <c:v>70</c:v>
                </c:pt>
                <c:pt idx="4">
                  <c:v>71</c:v>
                </c:pt>
                <c:pt idx="5">
                  <c:v>68</c:v>
                </c:pt>
                <c:pt idx="6">
                  <c:v>86</c:v>
                </c:pt>
                <c:pt idx="7">
                  <c:v>84</c:v>
                </c:pt>
                <c:pt idx="8">
                  <c:v>78</c:v>
                </c:pt>
                <c:pt idx="9">
                  <c:v>74</c:v>
                </c:pt>
              </c:numCache>
            </c:numRef>
          </c:val>
          <c:smooth val="0"/>
        </c:ser>
        <c:marker val="1"/>
        <c:axId val="41430351"/>
        <c:axId val="37328840"/>
      </c:lineChart>
      <c:lineChart>
        <c:grouping val="standard"/>
        <c:varyColors val="0"/>
        <c:ser>
          <c:idx val="0"/>
          <c:order val="1"/>
          <c:tx>
            <c:strRef>
              <c:f>'spousal data'!$C$4</c:f>
              <c:strCache>
                <c:ptCount val="1"/>
                <c:pt idx="0">
                  <c:v>Homicide Rate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'spousal data'!$A$5:$A$14</c:f>
              <c:str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strCache>
            </c:strRef>
          </c:cat>
          <c:val>
            <c:numRef>
              <c:f>'spousal data'!$C$5:$C$14</c:f>
              <c:numCache>
                <c:ptCount val="10"/>
                <c:pt idx="0">
                  <c:v>2</c:v>
                </c:pt>
                <c:pt idx="1">
                  <c:v>2.14</c:v>
                </c:pt>
                <c:pt idx="2">
                  <c:v>1.95</c:v>
                </c:pt>
                <c:pt idx="3">
                  <c:v>1.84</c:v>
                </c:pt>
                <c:pt idx="4">
                  <c:v>1.76</c:v>
                </c:pt>
                <c:pt idx="5">
                  <c:v>1.77</c:v>
                </c:pt>
                <c:pt idx="6">
                  <c:v>1.78</c:v>
                </c:pt>
                <c:pt idx="7">
                  <c:v>1.85</c:v>
                </c:pt>
                <c:pt idx="8">
                  <c:v>1.73</c:v>
                </c:pt>
                <c:pt idx="9">
                  <c:v>1.9</c:v>
                </c:pt>
              </c:numCache>
            </c:numRef>
          </c:val>
          <c:smooth val="0"/>
        </c:ser>
        <c:marker val="1"/>
        <c:axId val="415241"/>
        <c:axId val="3737170"/>
      </c:lineChart>
      <c:cat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328840"/>
        <c:crosses val="autoZero"/>
        <c:auto val="0"/>
        <c:lblOffset val="100"/>
        <c:noMultiLvlLbl val="0"/>
      </c:catAx>
      <c:valAx>
        <c:axId val="3732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Victims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430351"/>
        <c:crossesAt val="1"/>
        <c:crossBetween val="between"/>
        <c:dispUnits/>
      </c:valAx>
      <c:catAx>
        <c:axId val="415241"/>
        <c:scaling>
          <c:orientation val="minMax"/>
        </c:scaling>
        <c:axPos val="b"/>
        <c:delete val="1"/>
        <c:majorTickMark val="in"/>
        <c:minorTickMark val="none"/>
        <c:tickLblPos val="nextTo"/>
        <c:crossAx val="3737170"/>
        <c:crosses val="autoZero"/>
        <c:auto val="0"/>
        <c:lblOffset val="100"/>
        <c:noMultiLvlLbl val="0"/>
      </c:catAx>
      <c:valAx>
        <c:axId val="373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Homicde Rate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24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7. Gang-related homicide trend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'gun data'!$B$1</c:f>
              <c:strCache>
                <c:ptCount val="1"/>
                <c:pt idx="0">
                  <c:v>% gang related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'gun data'!$A$2:$A$13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'gun data'!$B$2:$B$13</c:f>
              <c:numCache>
                <c:ptCount val="12"/>
                <c:pt idx="0">
                  <c:v>2.1</c:v>
                </c:pt>
                <c:pt idx="1">
                  <c:v>4</c:v>
                </c:pt>
                <c:pt idx="2">
                  <c:v>3.6</c:v>
                </c:pt>
                <c:pt idx="3">
                  <c:v>4.6</c:v>
                </c:pt>
                <c:pt idx="4">
                  <c:v>4.8</c:v>
                </c:pt>
                <c:pt idx="5">
                  <c:v>9.1</c:v>
                </c:pt>
                <c:pt idx="6">
                  <c:v>8.4</c:v>
                </c:pt>
                <c:pt idx="7">
                  <c:v>13.2</c:v>
                </c:pt>
                <c:pt idx="8">
                  <c:v>11</c:v>
                </c:pt>
                <c:pt idx="9">
                  <c:v>7.9</c:v>
                </c:pt>
                <c:pt idx="10">
                  <c:v>15.3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33634531"/>
        <c:axId val="34275324"/>
      </c:lineChart>
      <c:lineChart>
        <c:grouping val="standard"/>
        <c:varyColors val="0"/>
        <c:ser>
          <c:idx val="0"/>
          <c:order val="1"/>
          <c:tx>
            <c:strRef>
              <c:f>'gun data'!$C$1</c:f>
              <c:strCache>
                <c:ptCount val="1"/>
                <c:pt idx="0">
                  <c:v>Total homicide rate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'gun data'!$A$2:$A$13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'gun data'!$C$2:$C$13</c:f>
              <c:numCache>
                <c:ptCount val="12"/>
                <c:pt idx="0">
                  <c:v>2.18</c:v>
                </c:pt>
                <c:pt idx="1">
                  <c:v>2.05</c:v>
                </c:pt>
                <c:pt idx="2">
                  <c:v>2</c:v>
                </c:pt>
                <c:pt idx="3">
                  <c:v>2.14</c:v>
                </c:pt>
                <c:pt idx="4">
                  <c:v>1.95</c:v>
                </c:pt>
                <c:pt idx="5">
                  <c:v>1.84</c:v>
                </c:pt>
                <c:pt idx="6">
                  <c:v>1.76</c:v>
                </c:pt>
                <c:pt idx="7">
                  <c:v>1.77</c:v>
                </c:pt>
                <c:pt idx="8">
                  <c:v>1.78</c:v>
                </c:pt>
                <c:pt idx="9">
                  <c:v>1.85</c:v>
                </c:pt>
                <c:pt idx="10">
                  <c:v>1.73</c:v>
                </c:pt>
                <c:pt idx="11">
                  <c:v>1.9</c:v>
                </c:pt>
              </c:numCache>
            </c:numRef>
          </c:val>
          <c:smooth val="0"/>
        </c:ser>
        <c:marker val="1"/>
        <c:axId val="40042461"/>
        <c:axId val="24837830"/>
      </c:lineChart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Juristat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275324"/>
        <c:crosses val="autoZero"/>
        <c:auto val="0"/>
        <c:lblOffset val="100"/>
        <c:noMultiLvlLbl val="0"/>
      </c:catAx>
      <c:valAx>
        <c:axId val="342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Percentage gang related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634531"/>
        <c:crossesAt val="1"/>
        <c:crossBetween val="between"/>
        <c:dispUnits/>
      </c:valAx>
      <c:catAx>
        <c:axId val="40042461"/>
        <c:scaling>
          <c:orientation val="minMax"/>
        </c:scaling>
        <c:axPos val="b"/>
        <c:delete val="1"/>
        <c:majorTickMark val="in"/>
        <c:minorTickMark val="none"/>
        <c:tickLblPos val="nextTo"/>
        <c:crossAx val="24837830"/>
        <c:crosses val="autoZero"/>
        <c:auto val="0"/>
        <c:lblOffset val="100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Rate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0424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Fig.8. Violent Crime Trends in Canada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'viol CDN data'!$B$3</c:f>
              <c:strCache>
                <c:ptCount val="1"/>
                <c:pt idx="0">
                  <c:v>CDN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9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'viol CDN data'!$A$4:$A$26</c:f>
              <c:numCache>
                <c:ptCount val="2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</c:numCache>
            </c:numRef>
          </c:cat>
          <c:val>
            <c:numRef>
              <c:f>'viol CDN data'!$B$4:$B$26</c:f>
              <c:numCache>
                <c:ptCount val="23"/>
                <c:pt idx="0">
                  <c:v>671</c:v>
                </c:pt>
                <c:pt idx="1">
                  <c:v>679</c:v>
                </c:pt>
                <c:pt idx="2">
                  <c:v>701</c:v>
                </c:pt>
                <c:pt idx="3">
                  <c:v>735</c:v>
                </c:pt>
                <c:pt idx="4">
                  <c:v>785</c:v>
                </c:pt>
                <c:pt idx="5">
                  <c:v>829</c:v>
                </c:pt>
                <c:pt idx="6">
                  <c:v>868</c:v>
                </c:pt>
                <c:pt idx="7">
                  <c:v>911</c:v>
                </c:pt>
                <c:pt idx="8">
                  <c:v>973</c:v>
                </c:pt>
                <c:pt idx="9">
                  <c:v>1059</c:v>
                </c:pt>
                <c:pt idx="10">
                  <c:v>1084</c:v>
                </c:pt>
                <c:pt idx="11">
                  <c:v>1082</c:v>
                </c:pt>
                <c:pt idx="12">
                  <c:v>1047</c:v>
                </c:pt>
                <c:pt idx="13">
                  <c:v>1009</c:v>
                </c:pt>
                <c:pt idx="14">
                  <c:v>1002</c:v>
                </c:pt>
                <c:pt idx="15">
                  <c:v>993</c:v>
                </c:pt>
                <c:pt idx="16">
                  <c:v>982</c:v>
                </c:pt>
                <c:pt idx="17">
                  <c:v>958</c:v>
                </c:pt>
                <c:pt idx="18">
                  <c:v>984</c:v>
                </c:pt>
                <c:pt idx="19">
                  <c:v>984</c:v>
                </c:pt>
                <c:pt idx="20">
                  <c:v>969</c:v>
                </c:pt>
                <c:pt idx="21">
                  <c:v>965</c:v>
                </c:pt>
                <c:pt idx="22">
                  <c:v>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'viol CDN data'!$C$3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'viol CDN data'!$A$4:$A$26</c:f>
              <c:numCache>
                <c:ptCount val="2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</c:numCache>
            </c:numRef>
          </c:cat>
          <c:val>
            <c:numRef>
              <c:f>'viol CDN data'!$C$4:$C$26</c:f>
              <c:numCache>
                <c:ptCount val="23"/>
                <c:pt idx="0">
                  <c:v>570.82126944134</c:v>
                </c:pt>
                <c:pt idx="1">
                  <c:v>538.1223618803645</c:v>
                </c:pt>
                <c:pt idx="2">
                  <c:v>539.9268648906298</c:v>
                </c:pt>
                <c:pt idx="3">
                  <c:v>558.0639801075802</c:v>
                </c:pt>
                <c:pt idx="4">
                  <c:v>620.1437123437407</c:v>
                </c:pt>
                <c:pt idx="5">
                  <c:v>612.4914883643172</c:v>
                </c:pt>
                <c:pt idx="6">
                  <c:v>640.5838532284768</c:v>
                </c:pt>
                <c:pt idx="7">
                  <c:v>666.8998197587765</c:v>
                </c:pt>
                <c:pt idx="8">
                  <c:v>729.6139365715338</c:v>
                </c:pt>
                <c:pt idx="9">
                  <c:v>758.1770998072869</c:v>
                </c:pt>
                <c:pt idx="10">
                  <c:v>757.6662669393654</c:v>
                </c:pt>
                <c:pt idx="11">
                  <c:v>747.1477672380441</c:v>
                </c:pt>
                <c:pt idx="12">
                  <c:v>713.5909260836969</c:v>
                </c:pt>
                <c:pt idx="13">
                  <c:v>684.4633093538757</c:v>
                </c:pt>
                <c:pt idx="14">
                  <c:v>636.6357844734767</c:v>
                </c:pt>
                <c:pt idx="15">
                  <c:v>610.9769071861072</c:v>
                </c:pt>
                <c:pt idx="16">
                  <c:v>567.5849526999094</c:v>
                </c:pt>
                <c:pt idx="17">
                  <c:v>522.9527112818429</c:v>
                </c:pt>
                <c:pt idx="18">
                  <c:v>506.529864807326</c:v>
                </c:pt>
                <c:pt idx="19">
                  <c:v>504.5</c:v>
                </c:pt>
                <c:pt idx="20">
                  <c:v>494.4</c:v>
                </c:pt>
                <c:pt idx="21">
                  <c:v>475.8</c:v>
                </c:pt>
                <c:pt idx="22">
                  <c:v>465.5</c:v>
                </c:pt>
              </c:numCache>
            </c:numRef>
          </c:val>
          <c:smooth val="0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Source: Statistics Canada, FBI UCR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Rates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213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Fig. 9. Violent Crime Trends in Australia and 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'Aus crime data'!$B$30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'Aus crime data'!$A$31:$A$40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'Aus crime data'!$B$31:$B$40</c:f>
              <c:numCache>
                <c:ptCount val="10"/>
                <c:pt idx="0">
                  <c:v>719.7</c:v>
                </c:pt>
                <c:pt idx="1">
                  <c:v>796</c:v>
                </c:pt>
                <c:pt idx="2">
                  <c:v>868.3</c:v>
                </c:pt>
                <c:pt idx="3">
                  <c:v>906.6</c:v>
                </c:pt>
                <c:pt idx="4">
                  <c:v>907</c:v>
                </c:pt>
                <c:pt idx="5">
                  <c:v>932.1</c:v>
                </c:pt>
                <c:pt idx="6">
                  <c:v>1012.8</c:v>
                </c:pt>
                <c:pt idx="7">
                  <c:v>1017.5</c:v>
                </c:pt>
                <c:pt idx="8">
                  <c:v>992.4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'Aus crime data'!$C$30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'Aus crime data'!$A$31:$A$40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'Aus crime data'!$C$31:$C$40</c:f>
              <c:numCache>
                <c:ptCount val="10"/>
                <c:pt idx="0">
                  <c:v>684.5</c:v>
                </c:pt>
                <c:pt idx="1">
                  <c:v>636.6</c:v>
                </c:pt>
                <c:pt idx="2">
                  <c:v>611</c:v>
                </c:pt>
                <c:pt idx="3">
                  <c:v>567.6</c:v>
                </c:pt>
                <c:pt idx="4">
                  <c:v>523</c:v>
                </c:pt>
                <c:pt idx="5">
                  <c:v>506.5</c:v>
                </c:pt>
                <c:pt idx="6">
                  <c:v>504.5</c:v>
                </c:pt>
                <c:pt idx="7">
                  <c:v>494.4</c:v>
                </c:pt>
                <c:pt idx="8">
                  <c:v>475.8</c:v>
                </c:pt>
                <c:pt idx="9">
                  <c:v>465.5</c:v>
                </c:pt>
              </c:numCache>
            </c:numRef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Sources: ABS and FBI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493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0.49425</cdr:y>
    </cdr:from>
    <cdr:to>
      <cdr:x>0.5175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2924175"/>
          <a:ext cx="1238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\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29" sqref="A29"/>
    </sheetView>
  </sheetViews>
  <sheetFormatPr defaultColWidth="11.00390625" defaultRowHeight="12.75"/>
  <cols>
    <col min="1" max="1" width="8.125" style="0" customWidth="1"/>
    <col min="5" max="5" width="6.00390625" style="0" customWidth="1"/>
    <col min="6" max="6" width="8.375" style="0" customWidth="1"/>
    <col min="7" max="7" width="13.00390625" style="0" customWidth="1"/>
    <col min="8" max="9" width="11.00390625" style="1" customWidth="1"/>
    <col min="10" max="10" width="4.25390625" style="1" customWidth="1"/>
    <col min="11" max="11" width="11.00390625" style="1" customWidth="1"/>
    <col min="15" max="15" width="7.375" style="0" customWidth="1"/>
    <col min="16" max="16" width="13.375" style="0" customWidth="1"/>
    <col min="17" max="17" width="12.125" style="0" customWidth="1"/>
    <col min="19" max="19" width="8.375" style="0" customWidth="1"/>
    <col min="20" max="20" width="14.875" style="0" customWidth="1"/>
  </cols>
  <sheetData>
    <row r="1" spans="7:21" ht="12.75">
      <c r="G1" t="s">
        <v>199</v>
      </c>
      <c r="H1" s="1" t="s">
        <v>203</v>
      </c>
      <c r="I1" s="1" t="s">
        <v>198</v>
      </c>
      <c r="K1" s="1" t="s">
        <v>211</v>
      </c>
      <c r="M1" s="1" t="s">
        <v>212</v>
      </c>
      <c r="P1" t="s">
        <v>199</v>
      </c>
      <c r="Q1" t="s">
        <v>203</v>
      </c>
      <c r="T1" t="s">
        <v>199</v>
      </c>
      <c r="U1" t="s">
        <v>198</v>
      </c>
    </row>
    <row r="2" spans="2:21" ht="12.75">
      <c r="B2" t="s">
        <v>202</v>
      </c>
      <c r="C2" t="s">
        <v>201</v>
      </c>
      <c r="D2" t="s">
        <v>203</v>
      </c>
      <c r="G2" t="s">
        <v>200</v>
      </c>
      <c r="H2" s="1" t="s">
        <v>200</v>
      </c>
      <c r="I2" s="1" t="s">
        <v>200</v>
      </c>
      <c r="K2" s="1" t="s">
        <v>209</v>
      </c>
      <c r="L2" s="1" t="s">
        <v>210</v>
      </c>
      <c r="M2" s="1" t="s">
        <v>209</v>
      </c>
      <c r="N2" s="1" t="s">
        <v>210</v>
      </c>
      <c r="P2" t="s">
        <v>200</v>
      </c>
      <c r="Q2" t="s">
        <v>200</v>
      </c>
      <c r="T2" t="s">
        <v>200</v>
      </c>
      <c r="U2" t="s">
        <v>200</v>
      </c>
    </row>
    <row r="3" spans="1:21" ht="12.75">
      <c r="A3">
        <v>1991</v>
      </c>
      <c r="B3">
        <v>3593</v>
      </c>
      <c r="C3">
        <v>1110</v>
      </c>
      <c r="D3">
        <v>1034</v>
      </c>
      <c r="F3">
        <v>1991</v>
      </c>
      <c r="G3">
        <v>12.59</v>
      </c>
      <c r="H3" s="1">
        <v>3.7</v>
      </c>
      <c r="I3" s="1">
        <v>3.88</v>
      </c>
      <c r="O3">
        <v>1991</v>
      </c>
      <c r="P3">
        <v>12.59</v>
      </c>
      <c r="Q3">
        <v>3.7</v>
      </c>
      <c r="S3">
        <v>1991</v>
      </c>
      <c r="T3">
        <v>12.59</v>
      </c>
      <c r="U3">
        <v>3.88</v>
      </c>
    </row>
    <row r="4" spans="1:21" ht="12.75">
      <c r="A4">
        <v>1992</v>
      </c>
      <c r="B4">
        <v>3704</v>
      </c>
      <c r="C4">
        <v>1050</v>
      </c>
      <c r="D4">
        <v>1151</v>
      </c>
      <c r="F4">
        <v>1992</v>
      </c>
      <c r="G4">
        <v>12.82</v>
      </c>
      <c r="H4" s="1">
        <v>4.1</v>
      </c>
      <c r="I4" s="1">
        <v>3.61</v>
      </c>
      <c r="K4" s="3">
        <f>(G4-G3)/G3</f>
        <v>0.01826846703733125</v>
      </c>
      <c r="L4" s="3">
        <f>(I4-I3)/I3</f>
        <v>-0.06958762886597938</v>
      </c>
      <c r="M4" t="s">
        <v>215</v>
      </c>
      <c r="N4" t="s">
        <v>215</v>
      </c>
      <c r="O4">
        <v>1992</v>
      </c>
      <c r="P4">
        <v>12.82</v>
      </c>
      <c r="Q4">
        <v>4.1</v>
      </c>
      <c r="S4">
        <v>1992</v>
      </c>
      <c r="T4">
        <v>12.82</v>
      </c>
      <c r="U4">
        <v>3.61</v>
      </c>
    </row>
    <row r="5" spans="1:21" ht="12.75">
      <c r="A5">
        <v>1993</v>
      </c>
      <c r="B5">
        <v>3803</v>
      </c>
      <c r="C5">
        <v>1054</v>
      </c>
      <c r="D5">
        <v>1234</v>
      </c>
      <c r="F5">
        <v>1993</v>
      </c>
      <c r="G5">
        <v>13.14</v>
      </c>
      <c r="H5" s="1">
        <v>4.3</v>
      </c>
      <c r="I5" s="1">
        <v>3.64</v>
      </c>
      <c r="K5" s="3">
        <f aca="true" t="shared" si="0" ref="K5:K14">(G5-G4)/G4</f>
        <v>0.02496099843993762</v>
      </c>
      <c r="L5" s="3">
        <f aca="true" t="shared" si="1" ref="L5:L14">(I5-I4)/I4</f>
        <v>0.008310249307479294</v>
      </c>
      <c r="M5" s="2">
        <f>(K4+K5+K6)/3</f>
        <v>0.00629211507791255</v>
      </c>
      <c r="N5" s="2">
        <f>(L4+L5+L6)/3</f>
        <v>-0.04881407157444509</v>
      </c>
      <c r="O5">
        <v>1993</v>
      </c>
      <c r="P5">
        <v>13.14</v>
      </c>
      <c r="Q5">
        <v>4.3</v>
      </c>
      <c r="S5">
        <v>1993</v>
      </c>
      <c r="T5">
        <v>13.14</v>
      </c>
      <c r="U5">
        <v>3.64</v>
      </c>
    </row>
    <row r="6" spans="1:21" ht="12.75">
      <c r="A6">
        <v>1994</v>
      </c>
      <c r="B6">
        <v>3746</v>
      </c>
      <c r="C6">
        <v>975</v>
      </c>
      <c r="D6">
        <v>1270</v>
      </c>
      <c r="F6">
        <v>1994</v>
      </c>
      <c r="G6">
        <v>12.82</v>
      </c>
      <c r="H6" s="1">
        <v>4.4</v>
      </c>
      <c r="I6" s="1">
        <v>3.33</v>
      </c>
      <c r="K6" s="3">
        <f t="shared" si="0"/>
        <v>-0.024353120243531222</v>
      </c>
      <c r="L6" s="3">
        <f t="shared" si="1"/>
        <v>-0.08516483516483518</v>
      </c>
      <c r="O6">
        <v>1994</v>
      </c>
      <c r="P6">
        <v>12.82</v>
      </c>
      <c r="Q6">
        <v>4.4</v>
      </c>
      <c r="S6">
        <v>1994</v>
      </c>
      <c r="T6">
        <v>12.82</v>
      </c>
      <c r="U6">
        <v>3.33</v>
      </c>
    </row>
    <row r="7" spans="1:21" ht="12.75">
      <c r="A7">
        <v>1995</v>
      </c>
      <c r="B7">
        <v>3968</v>
      </c>
      <c r="C7">
        <v>916</v>
      </c>
      <c r="D7">
        <v>1382</v>
      </c>
      <c r="F7">
        <v>1995</v>
      </c>
      <c r="G7">
        <v>13.41</v>
      </c>
      <c r="H7" s="1">
        <v>4.7</v>
      </c>
      <c r="I7" s="1">
        <v>3.08</v>
      </c>
      <c r="K7" s="3">
        <f t="shared" si="0"/>
        <v>0.04602184087363494</v>
      </c>
      <c r="L7" s="3">
        <f t="shared" si="1"/>
        <v>-0.07507507507507508</v>
      </c>
      <c r="O7">
        <v>1995</v>
      </c>
      <c r="P7">
        <v>13.41</v>
      </c>
      <c r="Q7">
        <v>4.7</v>
      </c>
      <c r="S7">
        <v>1995</v>
      </c>
      <c r="T7">
        <v>13.41</v>
      </c>
      <c r="U7">
        <v>3.08</v>
      </c>
    </row>
    <row r="8" spans="1:21" ht="12.75">
      <c r="A8">
        <v>1996</v>
      </c>
      <c r="B8">
        <v>3937</v>
      </c>
      <c r="C8">
        <v>883</v>
      </c>
      <c r="D8">
        <v>1414</v>
      </c>
      <c r="F8">
        <v>1996</v>
      </c>
      <c r="G8">
        <v>13.28</v>
      </c>
      <c r="H8" s="1">
        <v>4.8</v>
      </c>
      <c r="I8" s="1">
        <v>2.97</v>
      </c>
      <c r="K8" s="3">
        <f t="shared" si="0"/>
        <v>-0.009694258016405725</v>
      </c>
      <c r="L8" s="3">
        <f t="shared" si="1"/>
        <v>-0.03571428571428567</v>
      </c>
      <c r="M8" t="s">
        <v>213</v>
      </c>
      <c r="N8" t="s">
        <v>213</v>
      </c>
      <c r="O8">
        <v>1996</v>
      </c>
      <c r="P8">
        <v>13.28</v>
      </c>
      <c r="Q8">
        <v>4.8</v>
      </c>
      <c r="S8">
        <v>1996</v>
      </c>
      <c r="T8">
        <v>13.28</v>
      </c>
      <c r="U8">
        <v>2.97</v>
      </c>
    </row>
    <row r="9" spans="1:21" ht="12.75">
      <c r="A9">
        <v>1997</v>
      </c>
      <c r="B9">
        <v>3677</v>
      </c>
      <c r="C9">
        <v>818</v>
      </c>
      <c r="D9">
        <v>1409</v>
      </c>
      <c r="F9">
        <v>1997</v>
      </c>
      <c r="G9">
        <v>12.27</v>
      </c>
      <c r="H9" s="1">
        <v>4.7</v>
      </c>
      <c r="I9" s="1">
        <v>2.45</v>
      </c>
      <c r="K9" s="3">
        <f t="shared" si="0"/>
        <v>-0.07605421686746987</v>
      </c>
      <c r="L9" s="3">
        <f t="shared" si="1"/>
        <v>-0.1750841750841751</v>
      </c>
      <c r="M9" s="2">
        <f>(K7+K8+K9)/3</f>
        <v>-0.013242211336746884</v>
      </c>
      <c r="N9" s="2">
        <f>(L7+L8+L9)/3</f>
        <v>-0.09529117862451193</v>
      </c>
      <c r="O9">
        <v>1997</v>
      </c>
      <c r="P9">
        <v>12.27</v>
      </c>
      <c r="Q9">
        <v>4.7</v>
      </c>
      <c r="S9">
        <v>1997</v>
      </c>
      <c r="T9">
        <v>12.27</v>
      </c>
      <c r="U9">
        <v>2.45</v>
      </c>
    </row>
    <row r="10" spans="1:21" ht="12.75">
      <c r="A10">
        <v>1998</v>
      </c>
      <c r="B10">
        <v>3698</v>
      </c>
      <c r="C10">
        <v>818</v>
      </c>
      <c r="D10">
        <v>1434</v>
      </c>
      <c r="F10">
        <v>1998</v>
      </c>
      <c r="G10">
        <v>12.21</v>
      </c>
      <c r="H10" s="1">
        <v>4.8</v>
      </c>
      <c r="I10" s="1">
        <v>2.69</v>
      </c>
      <c r="K10" s="3">
        <f t="shared" si="0"/>
        <v>-0.004889975550122145</v>
      </c>
      <c r="L10" s="3">
        <f t="shared" si="1"/>
        <v>0.09795918367346929</v>
      </c>
      <c r="O10">
        <v>1998</v>
      </c>
      <c r="P10">
        <v>12.21</v>
      </c>
      <c r="Q10">
        <v>4.8</v>
      </c>
      <c r="S10">
        <v>1998</v>
      </c>
      <c r="T10">
        <v>12.21</v>
      </c>
      <c r="U10">
        <v>2.69</v>
      </c>
    </row>
    <row r="11" spans="1:21" ht="12.75">
      <c r="A11">
        <v>1999</v>
      </c>
      <c r="B11">
        <v>4073</v>
      </c>
      <c r="C11">
        <v>807</v>
      </c>
      <c r="D11">
        <v>1755</v>
      </c>
      <c r="F11">
        <v>1999</v>
      </c>
      <c r="G11">
        <v>13.36</v>
      </c>
      <c r="H11" s="1">
        <v>5.8</v>
      </c>
      <c r="I11" s="1">
        <v>2.65</v>
      </c>
      <c r="K11" s="3">
        <f t="shared" si="0"/>
        <v>0.09418509418509406</v>
      </c>
      <c r="L11" s="3">
        <f t="shared" si="1"/>
        <v>-0.014869888475836444</v>
      </c>
      <c r="M11" t="s">
        <v>214</v>
      </c>
      <c r="N11" t="s">
        <v>214</v>
      </c>
      <c r="O11">
        <v>1999</v>
      </c>
      <c r="P11">
        <v>13.36</v>
      </c>
      <c r="Q11">
        <v>5.8</v>
      </c>
      <c r="S11">
        <v>1999</v>
      </c>
      <c r="T11">
        <v>13.36</v>
      </c>
      <c r="U11">
        <v>2.65</v>
      </c>
    </row>
    <row r="12" spans="1:21" ht="12.75">
      <c r="A12">
        <v>2000</v>
      </c>
      <c r="B12">
        <v>3605</v>
      </c>
      <c r="C12">
        <v>685</v>
      </c>
      <c r="D12">
        <v>1546</v>
      </c>
      <c r="F12">
        <v>2000</v>
      </c>
      <c r="G12">
        <v>11.7</v>
      </c>
      <c r="H12" s="1">
        <v>5</v>
      </c>
      <c r="I12" s="1">
        <v>2.2</v>
      </c>
      <c r="K12" s="3">
        <f t="shared" si="0"/>
        <v>-0.12425149700598805</v>
      </c>
      <c r="L12" s="3">
        <f t="shared" si="1"/>
        <v>-0.1698113207547169</v>
      </c>
      <c r="M12" s="2">
        <f>(K10+K11+K12+K13+K14)/5</f>
        <v>-0.0018917999864922319</v>
      </c>
      <c r="N12" s="2">
        <f>(L10+L11+L12+L13+L14)/5</f>
        <v>-0.035959123726135446</v>
      </c>
      <c r="O12">
        <v>2000</v>
      </c>
      <c r="P12">
        <v>11.7</v>
      </c>
      <c r="Q12">
        <v>5</v>
      </c>
      <c r="S12">
        <v>2000</v>
      </c>
      <c r="T12">
        <v>11.7</v>
      </c>
      <c r="U12">
        <v>2.2</v>
      </c>
    </row>
    <row r="13" spans="1:21" ht="12.75">
      <c r="A13">
        <v>2001</v>
      </c>
      <c r="B13">
        <v>3688</v>
      </c>
      <c r="C13">
        <v>651</v>
      </c>
      <c r="D13">
        <v>1509</v>
      </c>
      <c r="F13">
        <v>2001</v>
      </c>
      <c r="G13">
        <v>11.9</v>
      </c>
      <c r="H13" s="1">
        <v>4.9</v>
      </c>
      <c r="I13" s="1">
        <v>2.1</v>
      </c>
      <c r="K13" s="3">
        <f t="shared" si="0"/>
        <v>0.017094017094017186</v>
      </c>
      <c r="L13" s="3">
        <f t="shared" si="1"/>
        <v>-0.04545454545454549</v>
      </c>
      <c r="O13">
        <v>2001</v>
      </c>
      <c r="P13">
        <v>11.9</v>
      </c>
      <c r="Q13">
        <v>4.9</v>
      </c>
      <c r="S13">
        <v>2001</v>
      </c>
      <c r="T13">
        <v>11.9</v>
      </c>
      <c r="U13">
        <v>2.1</v>
      </c>
    </row>
    <row r="14" spans="1:12" ht="12.75">
      <c r="A14">
        <v>2002</v>
      </c>
      <c r="B14">
        <f>D23</f>
        <v>3798</v>
      </c>
      <c r="C14">
        <v>633</v>
      </c>
      <c r="F14">
        <v>2002</v>
      </c>
      <c r="G14">
        <v>12</v>
      </c>
      <c r="H14" s="1">
        <v>5</v>
      </c>
      <c r="I14" s="1">
        <v>2</v>
      </c>
      <c r="K14" s="3">
        <f t="shared" si="0"/>
        <v>0.008403361344537785</v>
      </c>
      <c r="L14" s="3">
        <f t="shared" si="1"/>
        <v>-0.04761904761904766</v>
      </c>
    </row>
    <row r="15" spans="11:12" ht="12.75">
      <c r="K15" s="3"/>
      <c r="L15" s="3"/>
    </row>
    <row r="16" ht="12.75">
      <c r="C16">
        <f>C13/B13</f>
        <v>0.1765184381778742</v>
      </c>
    </row>
    <row r="18" spans="1:7" ht="12.75">
      <c r="A18" t="s">
        <v>206</v>
      </c>
      <c r="G18" t="s">
        <v>208</v>
      </c>
    </row>
    <row r="19" ht="12.75">
      <c r="A19" t="s">
        <v>205</v>
      </c>
    </row>
    <row r="21" spans="7:11" ht="12.75">
      <c r="G21" s="2">
        <f>(G14-G10)/G10</f>
        <v>-0.01719901719901727</v>
      </c>
      <c r="H21" s="2">
        <f>(H14-H10)/H10</f>
        <v>0.041666666666666706</v>
      </c>
      <c r="I21" s="2">
        <f>(I14-I10)/I10</f>
        <v>-0.25650557620817843</v>
      </c>
      <c r="J21" s="2"/>
      <c r="K21" s="2"/>
    </row>
    <row r="23" spans="1:4" ht="12.75">
      <c r="A23" t="s">
        <v>207</v>
      </c>
      <c r="D23">
        <f>6*C14</f>
        <v>3798</v>
      </c>
    </row>
    <row r="28" ht="12.75">
      <c r="A28" t="s">
        <v>237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N3">
      <selection activeCell="S7" sqref="S7:T37"/>
    </sheetView>
  </sheetViews>
  <sheetFormatPr defaultColWidth="11.00390625" defaultRowHeight="12.75"/>
  <cols>
    <col min="1" max="5" width="10.75390625" style="5" customWidth="1"/>
    <col min="6" max="6" width="15.375" style="5" customWidth="1"/>
    <col min="7" max="7" width="6.75390625" style="5" customWidth="1"/>
    <col min="8" max="8" width="7.25390625" style="5" customWidth="1"/>
    <col min="9" max="9" width="10.125" style="5" customWidth="1"/>
    <col min="10" max="10" width="6.125" style="5" customWidth="1"/>
    <col min="11" max="11" width="7.375" style="5" customWidth="1"/>
    <col min="12" max="12" width="7.875" style="5" customWidth="1"/>
    <col min="13" max="13" width="8.375" style="5" customWidth="1"/>
    <col min="14" max="14" width="13.25390625" style="5" customWidth="1"/>
    <col min="15" max="15" width="9.375" style="5" customWidth="1"/>
    <col min="16" max="16" width="10.75390625" style="5" customWidth="1"/>
    <col min="17" max="17" width="6.00390625" style="5" customWidth="1"/>
    <col min="18" max="18" width="5.75390625" style="5" customWidth="1"/>
    <col min="19" max="22" width="10.75390625" style="5" customWidth="1"/>
    <col min="23" max="23" width="6.75390625" style="5" customWidth="1"/>
    <col min="24" max="24" width="9.375" style="5" customWidth="1"/>
    <col min="25" max="16384" width="10.75390625" style="5" customWidth="1"/>
  </cols>
  <sheetData>
    <row r="1" ht="15">
      <c r="A1" s="5" t="s">
        <v>303</v>
      </c>
    </row>
    <row r="2" ht="15">
      <c r="B2" s="5" t="s">
        <v>300</v>
      </c>
    </row>
    <row r="3" spans="2:7" ht="15">
      <c r="B3" s="5" t="s">
        <v>301</v>
      </c>
      <c r="G3" s="5" t="s">
        <v>169</v>
      </c>
    </row>
    <row r="4" spans="1:2" ht="15">
      <c r="A4" s="5">
        <v>1970</v>
      </c>
      <c r="B4" s="5">
        <v>129</v>
      </c>
    </row>
    <row r="5" spans="1:13" ht="15">
      <c r="A5" s="5">
        <v>1971</v>
      </c>
      <c r="B5" s="5">
        <v>143</v>
      </c>
      <c r="G5" s="5" t="s">
        <v>260</v>
      </c>
      <c r="H5" s="5" t="s">
        <v>199</v>
      </c>
      <c r="I5" s="5" t="s">
        <v>170</v>
      </c>
      <c r="J5" s="5" t="s">
        <v>301</v>
      </c>
      <c r="K5" s="5" t="s">
        <v>291</v>
      </c>
      <c r="L5" s="5" t="s">
        <v>171</v>
      </c>
      <c r="M5" s="5" t="s">
        <v>172</v>
      </c>
    </row>
    <row r="6" spans="1:25" ht="15">
      <c r="A6" s="5">
        <v>1972</v>
      </c>
      <c r="B6" s="5">
        <v>102</v>
      </c>
      <c r="G6" s="5" t="s">
        <v>259</v>
      </c>
      <c r="H6" s="5" t="s">
        <v>264</v>
      </c>
      <c r="I6" s="5" t="s">
        <v>70</v>
      </c>
      <c r="J6" s="5" t="s">
        <v>71</v>
      </c>
      <c r="K6" s="5" t="s">
        <v>301</v>
      </c>
      <c r="L6" s="5" t="s">
        <v>301</v>
      </c>
      <c r="M6" s="5" t="s">
        <v>301</v>
      </c>
      <c r="P6" s="22"/>
      <c r="Q6" s="5" t="s">
        <v>262</v>
      </c>
      <c r="Y6" s="5" t="s">
        <v>253</v>
      </c>
    </row>
    <row r="7" spans="1:25" ht="15">
      <c r="A7" s="5">
        <v>1973</v>
      </c>
      <c r="B7" s="5">
        <v>123</v>
      </c>
      <c r="G7" s="5" t="s">
        <v>72</v>
      </c>
      <c r="H7" s="22">
        <v>26500</v>
      </c>
      <c r="J7" s="23">
        <v>8.3</v>
      </c>
      <c r="K7" s="5">
        <v>110</v>
      </c>
      <c r="P7" s="22" t="s">
        <v>261</v>
      </c>
      <c r="Q7" s="5" t="s">
        <v>263</v>
      </c>
      <c r="T7" s="5" t="s">
        <v>118</v>
      </c>
      <c r="W7" s="5" t="s">
        <v>265</v>
      </c>
      <c r="Y7" s="5" t="s">
        <v>254</v>
      </c>
    </row>
    <row r="8" spans="1:25" ht="15">
      <c r="A8" s="5">
        <v>1974</v>
      </c>
      <c r="B8" s="5">
        <v>122</v>
      </c>
      <c r="G8" s="5" t="s">
        <v>73</v>
      </c>
      <c r="H8" s="22">
        <v>62400</v>
      </c>
      <c r="J8" s="23">
        <v>3.36</v>
      </c>
      <c r="K8" s="5">
        <v>105</v>
      </c>
      <c r="O8" s="5">
        <v>1963</v>
      </c>
      <c r="P8" s="22">
        <f>H13</f>
        <v>140000</v>
      </c>
      <c r="Q8" s="5">
        <f>L13</f>
        <v>5</v>
      </c>
      <c r="S8" s="5">
        <v>1963</v>
      </c>
      <c r="T8" s="23">
        <f>L13/K13</f>
        <v>0.17857142857142858</v>
      </c>
      <c r="U8" s="23"/>
      <c r="X8" s="5" t="s">
        <v>256</v>
      </c>
      <c r="Y8" s="5" t="s">
        <v>255</v>
      </c>
    </row>
    <row r="9" spans="1:24" ht="15">
      <c r="A9" s="5">
        <v>1975</v>
      </c>
      <c r="B9" s="5">
        <v>111</v>
      </c>
      <c r="G9" s="5" t="s">
        <v>74</v>
      </c>
      <c r="H9" s="22">
        <v>83800</v>
      </c>
      <c r="J9" s="23">
        <v>2.67</v>
      </c>
      <c r="K9" s="5">
        <v>112</v>
      </c>
      <c r="O9" s="5">
        <v>1964</v>
      </c>
      <c r="P9" s="22">
        <f aca="true" t="shared" si="0" ref="P9:P38">H14</f>
        <v>138700</v>
      </c>
      <c r="Q9" s="5">
        <f aca="true" t="shared" si="1" ref="Q9:Q37">L14</f>
        <v>10</v>
      </c>
      <c r="S9" s="5">
        <v>1964</v>
      </c>
      <c r="T9" s="23">
        <f aca="true" t="shared" si="2" ref="T9:T37">L14/K14</f>
        <v>0.3125</v>
      </c>
      <c r="U9" s="23"/>
      <c r="W9" s="5" t="s">
        <v>266</v>
      </c>
      <c r="X9" s="22">
        <v>143476</v>
      </c>
    </row>
    <row r="10" spans="1:24" ht="15">
      <c r="A10" s="5">
        <v>1976</v>
      </c>
      <c r="B10" s="5">
        <v>89</v>
      </c>
      <c r="G10" s="5" t="s">
        <v>75</v>
      </c>
      <c r="H10" s="22">
        <v>108200</v>
      </c>
      <c r="J10" s="23">
        <v>2.1</v>
      </c>
      <c r="K10" s="5">
        <v>114</v>
      </c>
      <c r="O10" s="5">
        <v>1965</v>
      </c>
      <c r="P10" s="22">
        <f t="shared" si="0"/>
        <v>138700</v>
      </c>
      <c r="Q10" s="5">
        <f t="shared" si="1"/>
        <v>7</v>
      </c>
      <c r="S10" s="5">
        <v>1965</v>
      </c>
      <c r="T10" s="23">
        <f t="shared" si="2"/>
        <v>0.2413793103448276</v>
      </c>
      <c r="U10" s="23"/>
      <c r="W10" s="5" t="s">
        <v>267</v>
      </c>
      <c r="X10" s="22">
        <v>148771</v>
      </c>
    </row>
    <row r="11" spans="1:24" ht="15">
      <c r="A11" s="5">
        <v>1977</v>
      </c>
      <c r="B11" s="5">
        <v>100</v>
      </c>
      <c r="G11" s="5">
        <v>1961</v>
      </c>
      <c r="H11" s="22">
        <v>126600</v>
      </c>
      <c r="J11" s="23">
        <v>3.23</v>
      </c>
      <c r="K11" s="5">
        <v>41</v>
      </c>
      <c r="O11" s="5">
        <v>1966</v>
      </c>
      <c r="P11" s="22">
        <f t="shared" si="0"/>
        <v>150000</v>
      </c>
      <c r="Q11" s="5">
        <f t="shared" si="1"/>
        <v>10</v>
      </c>
      <c r="S11" s="5">
        <v>1966</v>
      </c>
      <c r="T11" s="23">
        <f t="shared" si="2"/>
        <v>0.3448275862068966</v>
      </c>
      <c r="U11" s="23"/>
      <c r="W11" s="5" t="s">
        <v>268</v>
      </c>
      <c r="X11" s="22">
        <v>160074</v>
      </c>
    </row>
    <row r="12" spans="1:24" ht="15">
      <c r="A12" s="5">
        <v>1978</v>
      </c>
      <c r="B12" s="5">
        <v>90</v>
      </c>
      <c r="G12" s="5">
        <v>1962</v>
      </c>
      <c r="H12" s="22"/>
      <c r="J12" s="23"/>
      <c r="O12" s="5">
        <v>1967</v>
      </c>
      <c r="P12" s="22">
        <f t="shared" si="0"/>
        <v>144700</v>
      </c>
      <c r="Q12" s="5">
        <f t="shared" si="1"/>
        <v>10</v>
      </c>
      <c r="S12" s="5">
        <v>1967</v>
      </c>
      <c r="T12" s="23">
        <f t="shared" si="2"/>
        <v>0.3448275862068966</v>
      </c>
      <c r="U12" s="23"/>
      <c r="W12" s="5" t="s">
        <v>269</v>
      </c>
      <c r="X12" s="22">
        <v>168183</v>
      </c>
    </row>
    <row r="13" spans="1:24" ht="15">
      <c r="A13" s="5">
        <v>1979</v>
      </c>
      <c r="B13" s="5">
        <v>71</v>
      </c>
      <c r="G13" s="5">
        <v>1963</v>
      </c>
      <c r="H13" s="22">
        <v>140000</v>
      </c>
      <c r="J13" s="23">
        <v>2</v>
      </c>
      <c r="K13" s="5">
        <v>28</v>
      </c>
      <c r="L13" s="5">
        <v>5</v>
      </c>
      <c r="M13" s="5">
        <f>K13-L13</f>
        <v>23</v>
      </c>
      <c r="O13" s="5">
        <v>1968</v>
      </c>
      <c r="P13" s="22">
        <f t="shared" si="0"/>
        <v>151900</v>
      </c>
      <c r="Q13" s="5">
        <f t="shared" si="1"/>
        <v>8</v>
      </c>
      <c r="S13" s="5">
        <v>1968</v>
      </c>
      <c r="T13" s="23">
        <f t="shared" si="2"/>
        <v>0.34782608695652173</v>
      </c>
      <c r="U13" s="23"/>
      <c r="W13" s="5" t="s">
        <v>270</v>
      </c>
      <c r="X13" s="22">
        <v>172775</v>
      </c>
    </row>
    <row r="14" spans="1:24" ht="15">
      <c r="A14" s="5">
        <v>1980</v>
      </c>
      <c r="B14" s="5">
        <v>74</v>
      </c>
      <c r="G14" s="5">
        <v>1964</v>
      </c>
      <c r="H14" s="22">
        <v>138700</v>
      </c>
      <c r="J14" s="23">
        <v>2.3</v>
      </c>
      <c r="K14" s="5">
        <v>32</v>
      </c>
      <c r="L14" s="5">
        <v>10</v>
      </c>
      <c r="M14" s="5">
        <f aca="true" t="shared" si="3" ref="M14:M42">K14-L14</f>
        <v>22</v>
      </c>
      <c r="O14" s="5">
        <v>1969</v>
      </c>
      <c r="P14" s="22">
        <f t="shared" si="0"/>
        <v>154700</v>
      </c>
      <c r="Q14" s="5">
        <f t="shared" si="1"/>
        <v>8</v>
      </c>
      <c r="S14" s="5">
        <v>1969</v>
      </c>
      <c r="T14" s="23">
        <f t="shared" si="2"/>
        <v>0.25806451612903225</v>
      </c>
      <c r="U14" s="23"/>
      <c r="W14" s="5" t="s">
        <v>271</v>
      </c>
      <c r="X14" s="22">
        <v>178710</v>
      </c>
    </row>
    <row r="15" spans="1:24" ht="15">
      <c r="A15" s="5">
        <v>1981</v>
      </c>
      <c r="B15" s="5">
        <v>62</v>
      </c>
      <c r="G15" s="5">
        <v>1965</v>
      </c>
      <c r="H15" s="22">
        <v>138700</v>
      </c>
      <c r="J15" s="23">
        <v>2.09</v>
      </c>
      <c r="K15" s="5">
        <v>29</v>
      </c>
      <c r="L15" s="5">
        <v>7</v>
      </c>
      <c r="M15" s="5">
        <f t="shared" si="3"/>
        <v>22</v>
      </c>
      <c r="O15" s="5">
        <v>1970</v>
      </c>
      <c r="P15" s="22">
        <f t="shared" si="0"/>
        <v>163300</v>
      </c>
      <c r="Q15" s="5">
        <f t="shared" si="1"/>
        <v>5</v>
      </c>
      <c r="S15" s="5">
        <v>1970</v>
      </c>
      <c r="T15" s="23">
        <f t="shared" si="2"/>
        <v>0.29411764705882354</v>
      </c>
      <c r="U15" s="23"/>
      <c r="W15" s="5" t="s">
        <v>272</v>
      </c>
      <c r="X15" s="22">
        <v>158073</v>
      </c>
    </row>
    <row r="16" spans="1:24" ht="15">
      <c r="A16" s="5">
        <v>1982</v>
      </c>
      <c r="B16" s="5">
        <v>56</v>
      </c>
      <c r="G16" s="5">
        <v>1966</v>
      </c>
      <c r="H16" s="22">
        <v>150000</v>
      </c>
      <c r="J16" s="23">
        <v>1.93</v>
      </c>
      <c r="K16" s="5">
        <v>29</v>
      </c>
      <c r="L16" s="5">
        <v>10</v>
      </c>
      <c r="M16" s="5">
        <f t="shared" si="3"/>
        <v>19</v>
      </c>
      <c r="O16" s="5">
        <v>1971</v>
      </c>
      <c r="P16" s="22">
        <f t="shared" si="0"/>
        <v>159800</v>
      </c>
      <c r="Q16" s="5">
        <f t="shared" si="1"/>
        <v>11</v>
      </c>
      <c r="S16" s="5">
        <v>1971</v>
      </c>
      <c r="T16" s="23">
        <f t="shared" si="2"/>
        <v>0.6111111111111112</v>
      </c>
      <c r="U16" s="23"/>
      <c r="W16" s="5" t="s">
        <v>273</v>
      </c>
      <c r="X16" s="22">
        <v>148626</v>
      </c>
    </row>
    <row r="17" spans="1:24" ht="15">
      <c r="A17" s="5">
        <v>1983</v>
      </c>
      <c r="B17" s="5">
        <v>41</v>
      </c>
      <c r="G17" s="5">
        <v>1967</v>
      </c>
      <c r="H17" s="22">
        <v>144700</v>
      </c>
      <c r="J17" s="23">
        <v>2</v>
      </c>
      <c r="K17" s="5">
        <v>29</v>
      </c>
      <c r="L17" s="5">
        <v>10</v>
      </c>
      <c r="M17" s="5">
        <f t="shared" si="3"/>
        <v>19</v>
      </c>
      <c r="O17" s="5">
        <v>1972</v>
      </c>
      <c r="P17" s="22">
        <f t="shared" si="0"/>
        <v>162300</v>
      </c>
      <c r="Q17" s="5">
        <f t="shared" si="1"/>
        <v>8</v>
      </c>
      <c r="S17" s="5">
        <v>1972</v>
      </c>
      <c r="T17" s="23">
        <f t="shared" si="2"/>
        <v>0.4</v>
      </c>
      <c r="U17" s="23"/>
      <c r="W17" s="5" t="s">
        <v>274</v>
      </c>
      <c r="X17" s="22">
        <v>141209</v>
      </c>
    </row>
    <row r="18" spans="1:24" ht="15">
      <c r="A18" s="5">
        <v>1984</v>
      </c>
      <c r="B18" s="5">
        <v>60</v>
      </c>
      <c r="G18" s="5">
        <v>1968</v>
      </c>
      <c r="H18" s="22">
        <v>151900</v>
      </c>
      <c r="J18" s="23">
        <v>1.51</v>
      </c>
      <c r="K18" s="5">
        <v>23</v>
      </c>
      <c r="L18" s="5">
        <v>8</v>
      </c>
      <c r="M18" s="5">
        <f t="shared" si="3"/>
        <v>15</v>
      </c>
      <c r="O18" s="5">
        <v>1973</v>
      </c>
      <c r="P18" s="22">
        <f t="shared" si="0"/>
        <v>163000</v>
      </c>
      <c r="Q18" s="5">
        <f t="shared" si="1"/>
        <v>2</v>
      </c>
      <c r="S18" s="5">
        <v>1973</v>
      </c>
      <c r="T18" s="23">
        <f t="shared" si="2"/>
        <v>0.125</v>
      </c>
      <c r="U18" s="23"/>
      <c r="W18" s="5" t="s">
        <v>275</v>
      </c>
      <c r="X18" s="22">
        <v>134840</v>
      </c>
    </row>
    <row r="19" spans="1:24" ht="15">
      <c r="A19" s="5">
        <v>1985</v>
      </c>
      <c r="B19" s="5">
        <v>63</v>
      </c>
      <c r="G19" s="5">
        <v>1969</v>
      </c>
      <c r="H19" s="22">
        <v>154700</v>
      </c>
      <c r="I19" s="5">
        <v>319</v>
      </c>
      <c r="J19" s="23">
        <v>2</v>
      </c>
      <c r="K19" s="5">
        <v>31</v>
      </c>
      <c r="L19" s="5">
        <v>8</v>
      </c>
      <c r="M19" s="5">
        <f t="shared" si="3"/>
        <v>23</v>
      </c>
      <c r="O19" s="5">
        <v>1974</v>
      </c>
      <c r="P19" s="22">
        <f t="shared" si="0"/>
        <v>151300</v>
      </c>
      <c r="Q19" s="5">
        <f t="shared" si="1"/>
        <v>1</v>
      </c>
      <c r="S19" s="5">
        <v>1974</v>
      </c>
      <c r="T19" s="23">
        <f t="shared" si="2"/>
        <v>0.09090909090909091</v>
      </c>
      <c r="U19" s="23"/>
      <c r="W19" s="5" t="s">
        <v>276</v>
      </c>
      <c r="X19" s="22">
        <v>133556</v>
      </c>
    </row>
    <row r="20" spans="1:24" ht="15">
      <c r="A20" s="5">
        <v>1986</v>
      </c>
      <c r="B20" s="5">
        <v>50</v>
      </c>
      <c r="G20" s="5">
        <v>1970</v>
      </c>
      <c r="H20" s="22">
        <v>163300</v>
      </c>
      <c r="I20" s="5">
        <v>1245</v>
      </c>
      <c r="J20" s="23">
        <v>1.04</v>
      </c>
      <c r="K20" s="5">
        <v>17</v>
      </c>
      <c r="L20" s="5">
        <v>5</v>
      </c>
      <c r="M20" s="5">
        <f t="shared" si="3"/>
        <v>12</v>
      </c>
      <c r="O20" s="5">
        <v>1975</v>
      </c>
      <c r="P20" s="22">
        <f t="shared" si="0"/>
        <v>140000</v>
      </c>
      <c r="Q20" s="5">
        <f t="shared" si="1"/>
        <v>0</v>
      </c>
      <c r="S20" s="5">
        <v>1975</v>
      </c>
      <c r="T20" s="23">
        <f t="shared" si="2"/>
        <v>0</v>
      </c>
      <c r="U20" s="23"/>
      <c r="W20" s="5" t="s">
        <v>277</v>
      </c>
      <c r="X20" s="22">
        <v>132538</v>
      </c>
    </row>
    <row r="21" spans="1:24" ht="15">
      <c r="A21" s="5">
        <v>1987</v>
      </c>
      <c r="B21" s="5">
        <v>60</v>
      </c>
      <c r="G21" s="5">
        <v>1971</v>
      </c>
      <c r="H21" s="22">
        <v>159800</v>
      </c>
      <c r="I21" s="5">
        <v>1553</v>
      </c>
      <c r="J21" s="23">
        <v>1.12</v>
      </c>
      <c r="K21" s="5">
        <v>18</v>
      </c>
      <c r="L21" s="5">
        <v>11</v>
      </c>
      <c r="M21" s="5">
        <f t="shared" si="3"/>
        <v>7</v>
      </c>
      <c r="O21" s="5">
        <v>1976</v>
      </c>
      <c r="P21" s="22">
        <f t="shared" si="0"/>
        <v>143500</v>
      </c>
      <c r="Q21" s="5">
        <f t="shared" si="1"/>
        <v>3</v>
      </c>
      <c r="S21" s="5">
        <v>1976</v>
      </c>
      <c r="T21" s="23">
        <f t="shared" si="2"/>
        <v>0.2</v>
      </c>
      <c r="U21" s="23"/>
      <c r="W21" s="5" t="s">
        <v>278</v>
      </c>
      <c r="X21" s="22">
        <v>132006</v>
      </c>
    </row>
    <row r="22" spans="1:24" ht="15">
      <c r="A22" s="5">
        <v>1988</v>
      </c>
      <c r="B22" s="5">
        <v>60</v>
      </c>
      <c r="G22" s="5">
        <v>1972</v>
      </c>
      <c r="H22" s="22">
        <v>162300</v>
      </c>
      <c r="I22" s="5">
        <v>3887</v>
      </c>
      <c r="J22" s="23">
        <v>1.23</v>
      </c>
      <c r="K22" s="5">
        <v>20</v>
      </c>
      <c r="L22" s="5">
        <v>8</v>
      </c>
      <c r="M22" s="5">
        <f t="shared" si="3"/>
        <v>12</v>
      </c>
      <c r="O22" s="5">
        <v>1977</v>
      </c>
      <c r="P22" s="22">
        <f t="shared" si="0"/>
        <v>148800</v>
      </c>
      <c r="Q22" s="5">
        <f t="shared" si="1"/>
        <v>3</v>
      </c>
      <c r="S22" s="5">
        <v>1977</v>
      </c>
      <c r="T22" s="23">
        <f t="shared" si="2"/>
        <v>0.2</v>
      </c>
      <c r="U22" s="23"/>
      <c r="W22" s="5" t="s">
        <v>279</v>
      </c>
      <c r="X22" s="22">
        <v>123316</v>
      </c>
    </row>
    <row r="23" spans="1:21" ht="15">
      <c r="A23" s="5">
        <v>1989</v>
      </c>
      <c r="B23" s="5">
        <v>77</v>
      </c>
      <c r="G23" s="5">
        <v>1973</v>
      </c>
      <c r="H23" s="22">
        <v>163000</v>
      </c>
      <c r="I23" s="5">
        <v>2966</v>
      </c>
      <c r="J23" s="23">
        <v>0.98</v>
      </c>
      <c r="K23" s="5">
        <v>16</v>
      </c>
      <c r="L23" s="5">
        <v>2</v>
      </c>
      <c r="M23" s="5">
        <f t="shared" si="3"/>
        <v>14</v>
      </c>
      <c r="O23" s="5">
        <v>1978</v>
      </c>
      <c r="P23" s="22">
        <f t="shared" si="0"/>
        <v>160000</v>
      </c>
      <c r="Q23" s="5">
        <f t="shared" si="1"/>
        <v>4</v>
      </c>
      <c r="S23" s="5">
        <v>1978</v>
      </c>
      <c r="T23" s="23">
        <f t="shared" si="2"/>
        <v>0.25</v>
      </c>
      <c r="U23" s="23"/>
    </row>
    <row r="24" spans="1:25" ht="15">
      <c r="A24" s="5">
        <v>1990</v>
      </c>
      <c r="B24" s="5">
        <v>66</v>
      </c>
      <c r="G24" s="5">
        <v>1974</v>
      </c>
      <c r="H24" s="22">
        <v>151300</v>
      </c>
      <c r="I24" s="5">
        <v>4852</v>
      </c>
      <c r="J24" s="23">
        <v>0.72</v>
      </c>
      <c r="K24" s="5">
        <v>11</v>
      </c>
      <c r="L24" s="5">
        <v>1</v>
      </c>
      <c r="M24" s="5">
        <f t="shared" si="3"/>
        <v>10</v>
      </c>
      <c r="O24" s="5">
        <v>1979</v>
      </c>
      <c r="P24" s="22">
        <f t="shared" si="0"/>
        <v>168200</v>
      </c>
      <c r="Q24" s="5">
        <f t="shared" si="1"/>
        <v>3</v>
      </c>
      <c r="S24" s="5">
        <v>1979</v>
      </c>
      <c r="T24" s="23">
        <f t="shared" si="2"/>
        <v>0.25</v>
      </c>
      <c r="U24" s="23"/>
      <c r="X24" s="5" t="s">
        <v>256</v>
      </c>
      <c r="Y24" s="5" t="s">
        <v>255</v>
      </c>
    </row>
    <row r="25" spans="1:25" ht="15">
      <c r="A25" s="5">
        <v>1991</v>
      </c>
      <c r="B25" s="5">
        <v>66</v>
      </c>
      <c r="G25" s="5">
        <v>1975</v>
      </c>
      <c r="H25" s="22">
        <v>140000</v>
      </c>
      <c r="I25" s="5">
        <v>7586</v>
      </c>
      <c r="J25" s="23">
        <v>1.06</v>
      </c>
      <c r="K25" s="5">
        <v>15</v>
      </c>
      <c r="L25" s="5">
        <v>0</v>
      </c>
      <c r="M25" s="5">
        <f t="shared" si="3"/>
        <v>15</v>
      </c>
      <c r="O25" s="5">
        <v>1980</v>
      </c>
      <c r="P25" s="22">
        <f t="shared" si="0"/>
        <v>172800</v>
      </c>
      <c r="Q25" s="5">
        <f t="shared" si="1"/>
        <v>1</v>
      </c>
      <c r="S25" s="5">
        <v>1980</v>
      </c>
      <c r="T25" s="23">
        <f t="shared" si="2"/>
        <v>0.1111111111111111</v>
      </c>
      <c r="U25" s="23"/>
      <c r="W25" s="5" t="s">
        <v>280</v>
      </c>
      <c r="X25" s="22">
        <v>127566</v>
      </c>
      <c r="Y25">
        <v>3</v>
      </c>
    </row>
    <row r="26" spans="1:25" ht="15">
      <c r="A26" s="5">
        <v>1992</v>
      </c>
      <c r="B26" s="5">
        <v>63</v>
      </c>
      <c r="G26" s="5">
        <v>1976</v>
      </c>
      <c r="H26" s="22">
        <v>143500</v>
      </c>
      <c r="I26" s="5">
        <v>7470</v>
      </c>
      <c r="J26" s="23">
        <v>1.05</v>
      </c>
      <c r="K26" s="5">
        <v>15</v>
      </c>
      <c r="L26" s="5">
        <v>3</v>
      </c>
      <c r="M26" s="5">
        <f t="shared" si="3"/>
        <v>12</v>
      </c>
      <c r="O26" s="5">
        <v>1981</v>
      </c>
      <c r="P26" s="22">
        <f t="shared" si="0"/>
        <v>178800</v>
      </c>
      <c r="Q26" s="5">
        <f t="shared" si="1"/>
        <v>0</v>
      </c>
      <c r="S26" s="5">
        <v>1981</v>
      </c>
      <c r="T26" s="23">
        <f t="shared" si="2"/>
        <v>0</v>
      </c>
      <c r="U26" s="23"/>
      <c r="W26" s="5" t="s">
        <v>281</v>
      </c>
      <c r="X26" s="22">
        <v>126632</v>
      </c>
      <c r="Y26">
        <v>3</v>
      </c>
    </row>
    <row r="27" spans="1:25" ht="15">
      <c r="A27" s="5">
        <v>1993</v>
      </c>
      <c r="B27" s="5">
        <v>44</v>
      </c>
      <c r="G27" s="5">
        <v>1977</v>
      </c>
      <c r="H27" s="22">
        <v>148800</v>
      </c>
      <c r="I27" s="5">
        <v>9485</v>
      </c>
      <c r="J27" s="23">
        <v>1.01</v>
      </c>
      <c r="K27" s="5">
        <v>15</v>
      </c>
      <c r="L27" s="5">
        <v>3</v>
      </c>
      <c r="M27" s="5">
        <f t="shared" si="3"/>
        <v>12</v>
      </c>
      <c r="O27" s="5">
        <v>1982</v>
      </c>
      <c r="P27" s="22">
        <f t="shared" si="0"/>
        <v>158100</v>
      </c>
      <c r="Q27" s="5">
        <f t="shared" si="1"/>
        <v>2</v>
      </c>
      <c r="S27" s="5">
        <v>1982</v>
      </c>
      <c r="T27" s="23">
        <f t="shared" si="2"/>
        <v>0.4</v>
      </c>
      <c r="U27" s="23"/>
      <c r="W27" s="5" t="s">
        <v>282</v>
      </c>
      <c r="X27" s="22">
        <v>127550</v>
      </c>
      <c r="Y27">
        <v>9</v>
      </c>
    </row>
    <row r="28" spans="1:25" ht="15">
      <c r="A28" s="5">
        <v>1994</v>
      </c>
      <c r="B28" s="5">
        <v>38</v>
      </c>
      <c r="G28" s="5">
        <v>1978</v>
      </c>
      <c r="H28" s="22">
        <v>160000</v>
      </c>
      <c r="I28" s="5">
        <v>9500</v>
      </c>
      <c r="J28" s="23">
        <v>1</v>
      </c>
      <c r="K28" s="5">
        <v>16</v>
      </c>
      <c r="L28" s="5">
        <v>4</v>
      </c>
      <c r="M28" s="5">
        <f t="shared" si="3"/>
        <v>12</v>
      </c>
      <c r="O28" s="5">
        <v>1983</v>
      </c>
      <c r="P28" s="22">
        <f t="shared" si="0"/>
        <v>149900</v>
      </c>
      <c r="Q28" s="5">
        <f t="shared" si="1"/>
        <v>1</v>
      </c>
      <c r="S28" s="5">
        <v>1983</v>
      </c>
      <c r="T28" s="23">
        <f t="shared" si="2"/>
        <v>0.25</v>
      </c>
      <c r="U28" s="23"/>
      <c r="W28" s="5" t="s">
        <v>283</v>
      </c>
      <c r="X28" s="22">
        <v>121120</v>
      </c>
      <c r="Y28">
        <v>5</v>
      </c>
    </row>
    <row r="29" spans="1:25" ht="15">
      <c r="A29" s="5">
        <v>1995</v>
      </c>
      <c r="B29" s="5">
        <v>49</v>
      </c>
      <c r="G29" s="5">
        <v>1979</v>
      </c>
      <c r="H29" s="22">
        <v>168200</v>
      </c>
      <c r="I29" s="5">
        <v>9600</v>
      </c>
      <c r="J29" s="23">
        <v>0.71</v>
      </c>
      <c r="K29" s="5">
        <v>12</v>
      </c>
      <c r="L29" s="5">
        <v>3</v>
      </c>
      <c r="M29" s="5">
        <f t="shared" si="3"/>
        <v>9</v>
      </c>
      <c r="O29" s="5">
        <v>1984</v>
      </c>
      <c r="P29" s="22">
        <f t="shared" si="0"/>
        <v>143000</v>
      </c>
      <c r="Q29" s="5">
        <f t="shared" si="1"/>
        <v>0</v>
      </c>
      <c r="S29" s="5">
        <v>1984</v>
      </c>
      <c r="T29" s="23">
        <f t="shared" si="2"/>
        <v>0</v>
      </c>
      <c r="U29" s="23"/>
      <c r="W29" s="5" t="s">
        <v>284</v>
      </c>
      <c r="X29" s="22">
        <v>117855</v>
      </c>
      <c r="Y29">
        <v>4</v>
      </c>
    </row>
    <row r="30" spans="1:25" ht="15">
      <c r="A30" s="5">
        <v>1996</v>
      </c>
      <c r="B30" s="5">
        <v>46</v>
      </c>
      <c r="G30" s="5">
        <v>1980</v>
      </c>
      <c r="H30" s="22">
        <v>172800</v>
      </c>
      <c r="I30" s="5">
        <v>9892</v>
      </c>
      <c r="J30" s="23">
        <v>0.52</v>
      </c>
      <c r="K30" s="5">
        <v>9</v>
      </c>
      <c r="L30" s="5">
        <v>1</v>
      </c>
      <c r="M30" s="5">
        <f t="shared" si="3"/>
        <v>8</v>
      </c>
      <c r="O30" s="5">
        <v>1985</v>
      </c>
      <c r="P30" s="22">
        <f t="shared" si="0"/>
        <v>136300</v>
      </c>
      <c r="Q30" s="5">
        <f t="shared" si="1"/>
        <v>2</v>
      </c>
      <c r="S30" s="5">
        <v>1985</v>
      </c>
      <c r="T30" s="23">
        <f t="shared" si="2"/>
        <v>0.4</v>
      </c>
      <c r="U30" s="23"/>
      <c r="W30" s="5" t="s">
        <v>285</v>
      </c>
      <c r="X30" s="22">
        <v>114504</v>
      </c>
      <c r="Y30">
        <v>9</v>
      </c>
    </row>
    <row r="31" spans="1:25" ht="15">
      <c r="A31" s="5">
        <v>1997</v>
      </c>
      <c r="B31" s="5">
        <v>45</v>
      </c>
      <c r="G31" s="5">
        <v>1981</v>
      </c>
      <c r="H31" s="22">
        <v>178800</v>
      </c>
      <c r="I31" s="5">
        <v>9069</v>
      </c>
      <c r="J31" s="23">
        <v>0.28</v>
      </c>
      <c r="K31" s="5">
        <v>5</v>
      </c>
      <c r="L31" s="5">
        <v>0</v>
      </c>
      <c r="M31" s="5">
        <f t="shared" si="3"/>
        <v>5</v>
      </c>
      <c r="O31" s="5">
        <v>1986</v>
      </c>
      <c r="P31" s="22">
        <f t="shared" si="0"/>
        <v>135200</v>
      </c>
      <c r="Q31" s="5">
        <f t="shared" si="1"/>
        <v>2</v>
      </c>
      <c r="S31" s="5">
        <v>1986</v>
      </c>
      <c r="T31" s="23">
        <f t="shared" si="2"/>
        <v>0.18181818181818182</v>
      </c>
      <c r="U31" s="23"/>
      <c r="W31" s="5" t="s">
        <v>286</v>
      </c>
      <c r="X31" s="22">
        <v>109871</v>
      </c>
      <c r="Y31">
        <v>15</v>
      </c>
    </row>
    <row r="32" spans="1:25" ht="15">
      <c r="A32" s="5">
        <v>1998</v>
      </c>
      <c r="B32" s="5">
        <v>31</v>
      </c>
      <c r="G32" s="5">
        <v>1982</v>
      </c>
      <c r="H32" s="22">
        <v>158100</v>
      </c>
      <c r="I32" s="5">
        <v>11897</v>
      </c>
      <c r="J32" s="23">
        <v>0.32</v>
      </c>
      <c r="K32" s="5">
        <v>5</v>
      </c>
      <c r="L32" s="5">
        <v>2</v>
      </c>
      <c r="M32" s="5">
        <f t="shared" si="3"/>
        <v>3</v>
      </c>
      <c r="O32" s="5">
        <v>1987</v>
      </c>
      <c r="P32" s="22">
        <f t="shared" si="0"/>
        <v>134500</v>
      </c>
      <c r="Q32" s="5">
        <f t="shared" si="1"/>
        <v>5</v>
      </c>
      <c r="S32" s="5">
        <v>1987</v>
      </c>
      <c r="T32" s="23">
        <f t="shared" si="2"/>
        <v>0.45454545454545453</v>
      </c>
      <c r="U32" s="23"/>
      <c r="W32" s="5" t="s">
        <v>241</v>
      </c>
      <c r="X32" s="22">
        <v>107391</v>
      </c>
      <c r="Y32">
        <v>8</v>
      </c>
    </row>
    <row r="33" spans="1:25" ht="15">
      <c r="A33" s="5">
        <v>1999</v>
      </c>
      <c r="B33" s="5">
        <v>37</v>
      </c>
      <c r="G33" s="5">
        <v>1983</v>
      </c>
      <c r="H33" s="22">
        <v>149900</v>
      </c>
      <c r="I33" s="5">
        <v>12000</v>
      </c>
      <c r="J33" s="23">
        <v>0.27</v>
      </c>
      <c r="K33" s="5">
        <v>4</v>
      </c>
      <c r="L33" s="5">
        <v>1</v>
      </c>
      <c r="M33" s="5">
        <f t="shared" si="3"/>
        <v>3</v>
      </c>
      <c r="O33" s="5">
        <v>1988</v>
      </c>
      <c r="P33" s="22">
        <f t="shared" si="0"/>
        <v>134300</v>
      </c>
      <c r="Q33" s="5">
        <f t="shared" si="1"/>
        <v>0</v>
      </c>
      <c r="S33" s="5">
        <v>1988</v>
      </c>
      <c r="T33" s="23">
        <f t="shared" si="2"/>
        <v>0</v>
      </c>
      <c r="U33" s="23"/>
      <c r="W33" s="5" t="s">
        <v>242</v>
      </c>
      <c r="X33" s="22">
        <v>106158</v>
      </c>
      <c r="Y33">
        <v>3</v>
      </c>
    </row>
    <row r="34" spans="1:25" ht="15">
      <c r="A34" s="5">
        <v>2000</v>
      </c>
      <c r="B34" s="5">
        <v>20</v>
      </c>
      <c r="G34" s="5">
        <v>1984</v>
      </c>
      <c r="H34" s="22">
        <v>143000</v>
      </c>
      <c r="I34" s="5">
        <v>1932</v>
      </c>
      <c r="J34" s="23">
        <v>0.14</v>
      </c>
      <c r="K34" s="5">
        <v>2</v>
      </c>
      <c r="L34" s="5">
        <v>0</v>
      </c>
      <c r="M34" s="5">
        <f t="shared" si="3"/>
        <v>2</v>
      </c>
      <c r="O34" s="5">
        <v>1989</v>
      </c>
      <c r="P34" s="22">
        <f t="shared" si="0"/>
        <v>125500</v>
      </c>
      <c r="Q34" s="5">
        <f t="shared" si="1"/>
        <v>2</v>
      </c>
      <c r="S34" s="5">
        <v>1989</v>
      </c>
      <c r="T34" s="23">
        <f t="shared" si="2"/>
        <v>0.2857142857142857</v>
      </c>
      <c r="U34" s="23"/>
      <c r="W34" s="5" t="s">
        <v>243</v>
      </c>
      <c r="X34" s="22">
        <v>99974</v>
      </c>
      <c r="Y34">
        <v>3</v>
      </c>
    </row>
    <row r="35" spans="1:25" ht="15">
      <c r="A35" s="5">
        <v>2001</v>
      </c>
      <c r="B35" s="5">
        <v>28</v>
      </c>
      <c r="G35" s="5">
        <v>1985</v>
      </c>
      <c r="H35" s="22">
        <v>136300</v>
      </c>
      <c r="I35" s="5">
        <v>3526</v>
      </c>
      <c r="J35" s="23">
        <v>0.37</v>
      </c>
      <c r="K35" s="5">
        <v>5</v>
      </c>
      <c r="L35" s="5">
        <v>2</v>
      </c>
      <c r="M35" s="5">
        <f t="shared" si="3"/>
        <v>3</v>
      </c>
      <c r="O35" s="5">
        <v>1990</v>
      </c>
      <c r="P35" s="22">
        <f t="shared" si="0"/>
        <v>129600</v>
      </c>
      <c r="Q35" s="5">
        <f t="shared" si="1"/>
        <v>5</v>
      </c>
      <c r="S35" s="5">
        <v>1990</v>
      </c>
      <c r="T35" s="23">
        <f t="shared" si="2"/>
        <v>0.45454545454545453</v>
      </c>
      <c r="U35" s="23"/>
      <c r="W35" s="5" t="s">
        <v>244</v>
      </c>
      <c r="X35" s="22">
        <v>97499</v>
      </c>
      <c r="Y35">
        <v>5</v>
      </c>
    </row>
    <row r="36" spans="1:25" ht="15">
      <c r="A36" s="5">
        <v>2002</v>
      </c>
      <c r="B36" s="5">
        <v>31</v>
      </c>
      <c r="G36" s="5">
        <v>1986</v>
      </c>
      <c r="H36" s="22">
        <v>135200</v>
      </c>
      <c r="I36" s="5">
        <v>3482</v>
      </c>
      <c r="J36" s="23">
        <v>0.81</v>
      </c>
      <c r="K36" s="5">
        <v>11</v>
      </c>
      <c r="L36" s="5">
        <v>2</v>
      </c>
      <c r="M36" s="5">
        <f t="shared" si="3"/>
        <v>9</v>
      </c>
      <c r="O36" s="5">
        <v>1991</v>
      </c>
      <c r="P36" s="22">
        <f t="shared" si="0"/>
        <v>128500</v>
      </c>
      <c r="Q36" s="5">
        <f t="shared" si="1"/>
        <v>2</v>
      </c>
      <c r="S36" s="5">
        <v>1991</v>
      </c>
      <c r="T36" s="23">
        <f t="shared" si="2"/>
        <v>0.5</v>
      </c>
      <c r="U36" s="23"/>
      <c r="W36" s="5" t="s">
        <v>245</v>
      </c>
      <c r="X36" s="22">
        <v>90362</v>
      </c>
      <c r="Y36">
        <v>5</v>
      </c>
    </row>
    <row r="37" spans="7:25" ht="15">
      <c r="G37" s="5">
        <v>1987</v>
      </c>
      <c r="H37" s="22">
        <v>134500</v>
      </c>
      <c r="I37" s="5">
        <v>3541</v>
      </c>
      <c r="J37" s="23">
        <v>0.81</v>
      </c>
      <c r="K37" s="5">
        <v>11</v>
      </c>
      <c r="L37" s="5">
        <v>5</v>
      </c>
      <c r="M37" s="5">
        <f t="shared" si="3"/>
        <v>6</v>
      </c>
      <c r="O37" s="5">
        <v>1992</v>
      </c>
      <c r="P37" s="22">
        <f t="shared" si="0"/>
        <v>129700</v>
      </c>
      <c r="Q37" s="5">
        <f t="shared" si="1"/>
        <v>5</v>
      </c>
      <c r="S37" s="5">
        <v>1992</v>
      </c>
      <c r="T37" s="23">
        <f t="shared" si="2"/>
        <v>0.45454545454545453</v>
      </c>
      <c r="U37" s="23"/>
      <c r="W37" s="5" t="s">
        <v>246</v>
      </c>
      <c r="X37" s="22">
        <v>89918</v>
      </c>
      <c r="Y37">
        <v>9</v>
      </c>
    </row>
    <row r="38" spans="1:25" ht="15">
      <c r="A38" s="5" t="s">
        <v>304</v>
      </c>
      <c r="G38" s="5">
        <v>1988</v>
      </c>
      <c r="H38" s="22">
        <v>134300</v>
      </c>
      <c r="I38" s="5">
        <v>6345</v>
      </c>
      <c r="J38" s="23">
        <v>0.22</v>
      </c>
      <c r="K38" s="5">
        <v>3</v>
      </c>
      <c r="L38" s="5">
        <v>0</v>
      </c>
      <c r="M38" s="5">
        <f t="shared" si="3"/>
        <v>3</v>
      </c>
      <c r="O38" s="5">
        <v>1993</v>
      </c>
      <c r="P38" s="22">
        <f t="shared" si="0"/>
        <v>123000</v>
      </c>
      <c r="W38" s="5" t="s">
        <v>247</v>
      </c>
      <c r="X38" s="22">
        <v>85878</v>
      </c>
      <c r="Y38">
        <v>5</v>
      </c>
    </row>
    <row r="39" spans="7:16" ht="15">
      <c r="G39" s="5">
        <v>1989</v>
      </c>
      <c r="H39" s="22">
        <v>125500</v>
      </c>
      <c r="I39" s="5">
        <v>5343</v>
      </c>
      <c r="J39" s="23">
        <v>0.56</v>
      </c>
      <c r="K39" s="5">
        <v>7</v>
      </c>
      <c r="L39" s="5">
        <v>2</v>
      </c>
      <c r="M39" s="5">
        <f t="shared" si="3"/>
        <v>5</v>
      </c>
      <c r="P39" s="22"/>
    </row>
    <row r="40" spans="7:24" ht="15">
      <c r="G40" s="5">
        <v>1990</v>
      </c>
      <c r="H40" s="22">
        <v>129600</v>
      </c>
      <c r="I40" s="5">
        <v>5116</v>
      </c>
      <c r="J40" s="23">
        <v>0.46</v>
      </c>
      <c r="K40" s="5">
        <v>11</v>
      </c>
      <c r="L40" s="5">
        <v>5</v>
      </c>
      <c r="M40" s="5">
        <f t="shared" si="3"/>
        <v>6</v>
      </c>
      <c r="P40" s="22"/>
      <c r="W40" s="24" t="s">
        <v>287</v>
      </c>
      <c r="X40" s="24"/>
    </row>
    <row r="41" spans="7:24" ht="15">
      <c r="G41" s="5">
        <v>1991</v>
      </c>
      <c r="H41" s="22">
        <v>128500</v>
      </c>
      <c r="I41" s="5">
        <v>5263</v>
      </c>
      <c r="J41" s="23">
        <v>0.16</v>
      </c>
      <c r="K41" s="5">
        <v>4</v>
      </c>
      <c r="L41" s="5">
        <v>2</v>
      </c>
      <c r="M41" s="5">
        <f t="shared" si="3"/>
        <v>2</v>
      </c>
      <c r="P41" s="22"/>
      <c r="W41" s="24"/>
      <c r="X41" s="24" t="s">
        <v>288</v>
      </c>
    </row>
    <row r="42" spans="7:24" ht="15">
      <c r="G42" s="5">
        <v>1992</v>
      </c>
      <c r="H42" s="22">
        <v>129700</v>
      </c>
      <c r="I42" s="5">
        <v>5839</v>
      </c>
      <c r="J42" s="23">
        <v>0.46</v>
      </c>
      <c r="K42" s="5">
        <v>11</v>
      </c>
      <c r="L42" s="5">
        <v>5</v>
      </c>
      <c r="M42" s="5">
        <f t="shared" si="3"/>
        <v>6</v>
      </c>
      <c r="X42" s="5" t="s">
        <v>117</v>
      </c>
    </row>
    <row r="43" spans="7:24" ht="15">
      <c r="G43" s="5">
        <v>1993</v>
      </c>
      <c r="H43" s="22">
        <v>123000</v>
      </c>
      <c r="I43" s="5">
        <v>5745</v>
      </c>
      <c r="J43" s="23"/>
      <c r="X43" s="5" t="s">
        <v>250</v>
      </c>
    </row>
    <row r="44" spans="7:24" ht="15">
      <c r="G44" s="5">
        <v>1994</v>
      </c>
      <c r="I44" s="5">
        <v>4509</v>
      </c>
      <c r="X44" s="5" t="s">
        <v>251</v>
      </c>
    </row>
    <row r="45" spans="7:24" ht="15">
      <c r="G45" s="5">
        <v>1995</v>
      </c>
      <c r="I45" s="5">
        <v>4229</v>
      </c>
      <c r="X45" s="5" t="s">
        <v>252</v>
      </c>
    </row>
    <row r="46" spans="7:9" ht="15">
      <c r="G46" s="5">
        <v>1996</v>
      </c>
      <c r="I46" s="5">
        <v>3999</v>
      </c>
    </row>
    <row r="47" spans="7:23" ht="15">
      <c r="G47" s="5">
        <v>1997</v>
      </c>
      <c r="I47" s="5">
        <v>3641</v>
      </c>
      <c r="W47" s="5" t="s">
        <v>116</v>
      </c>
    </row>
    <row r="48" spans="7:24" ht="15">
      <c r="G48" s="5">
        <v>1998</v>
      </c>
      <c r="I48" s="5">
        <v>3729</v>
      </c>
      <c r="W48" t="s">
        <v>257</v>
      </c>
      <c r="X48" t="s">
        <v>258</v>
      </c>
    </row>
    <row r="49" spans="7:24" ht="15">
      <c r="G49" s="5">
        <v>1999</v>
      </c>
      <c r="I49" s="5">
        <v>3739</v>
      </c>
      <c r="W49" t="s">
        <v>109</v>
      </c>
      <c r="X49"/>
    </row>
    <row r="50" spans="7:24" ht="15">
      <c r="G50" s="5">
        <v>2000</v>
      </c>
      <c r="I50" s="5">
        <v>3406</v>
      </c>
      <c r="W50"/>
      <c r="X50"/>
    </row>
    <row r="51" spans="7:24" ht="15">
      <c r="G51" s="5">
        <v>2001</v>
      </c>
      <c r="I51" s="5">
        <v>3162</v>
      </c>
      <c r="W51"/>
      <c r="X51" t="s">
        <v>110</v>
      </c>
    </row>
    <row r="52" spans="7:24" ht="15">
      <c r="G52" s="5">
        <v>2002</v>
      </c>
      <c r="I52" s="5">
        <v>3273</v>
      </c>
      <c r="W52"/>
      <c r="X52"/>
    </row>
    <row r="53" spans="7:24" ht="15">
      <c r="G53" s="5">
        <v>2003</v>
      </c>
      <c r="I53" s="5">
        <v>3435</v>
      </c>
      <c r="W53" s="25" t="s">
        <v>111</v>
      </c>
      <c r="X53" s="25" t="s">
        <v>112</v>
      </c>
    </row>
    <row r="54" spans="7:24" ht="15">
      <c r="G54" s="5">
        <v>2004</v>
      </c>
      <c r="I54" s="5">
        <v>4087</v>
      </c>
      <c r="W54" t="s">
        <v>113</v>
      </c>
      <c r="X54"/>
    </row>
    <row r="55" spans="23:24" ht="15">
      <c r="W55" s="26" t="s">
        <v>114</v>
      </c>
      <c r="X55"/>
    </row>
    <row r="56" spans="23:24" ht="15">
      <c r="W56"/>
      <c r="X56"/>
    </row>
    <row r="57" spans="7:24" ht="15">
      <c r="G57" s="5" t="s">
        <v>76</v>
      </c>
      <c r="W57" t="s">
        <v>115</v>
      </c>
      <c r="X57"/>
    </row>
    <row r="58" ht="15">
      <c r="H58" s="5" t="s">
        <v>77</v>
      </c>
    </row>
    <row r="59" ht="15">
      <c r="H59" s="5" t="s">
        <v>78</v>
      </c>
    </row>
    <row r="60" ht="15">
      <c r="H60" s="5" t="s">
        <v>79</v>
      </c>
    </row>
    <row r="62" spans="7:8" ht="15">
      <c r="G62" s="5" t="s">
        <v>80</v>
      </c>
      <c r="H62" s="5" t="s">
        <v>81</v>
      </c>
    </row>
    <row r="64" ht="15">
      <c r="G64" s="5" t="s">
        <v>82</v>
      </c>
    </row>
    <row r="65" ht="15">
      <c r="H65" s="5" t="s">
        <v>204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2">
      <selection activeCell="B57" sqref="B57"/>
    </sheetView>
  </sheetViews>
  <sheetFormatPr defaultColWidth="11.00390625" defaultRowHeight="12.75"/>
  <cols>
    <col min="1" max="1" width="23.125" style="5" customWidth="1"/>
    <col min="2" max="2" width="15.75390625" style="5" customWidth="1"/>
    <col min="3" max="3" width="7.25390625" style="5" customWidth="1"/>
    <col min="4" max="4" width="7.875" style="5" customWidth="1"/>
    <col min="5" max="5" width="8.375" style="5" customWidth="1"/>
    <col min="6" max="6" width="8.875" style="5" customWidth="1"/>
    <col min="7" max="7" width="7.375" style="5" customWidth="1"/>
    <col min="8" max="16384" width="17.625" style="5" customWidth="1"/>
  </cols>
  <sheetData>
    <row r="1" spans="1:5" ht="15">
      <c r="A1" s="5" t="s">
        <v>35</v>
      </c>
      <c r="B1" s="5" t="s">
        <v>36</v>
      </c>
      <c r="C1" s="28"/>
      <c r="D1" s="28"/>
      <c r="E1" s="28"/>
    </row>
    <row r="2" spans="3:5" ht="15">
      <c r="C2" s="28"/>
      <c r="D2" s="28"/>
      <c r="E2" s="28"/>
    </row>
    <row r="3" spans="3:6" ht="15">
      <c r="C3" s="28"/>
      <c r="D3" s="28" t="s">
        <v>37</v>
      </c>
      <c r="E3" s="28" t="s">
        <v>38</v>
      </c>
      <c r="F3" s="13" t="s">
        <v>39</v>
      </c>
    </row>
    <row r="4" spans="1:6" ht="15">
      <c r="A4" s="5" t="s">
        <v>40</v>
      </c>
      <c r="B4" s="5" t="s">
        <v>41</v>
      </c>
      <c r="C4" s="28" t="s">
        <v>42</v>
      </c>
      <c r="D4" s="28" t="s">
        <v>43</v>
      </c>
      <c r="E4" s="28" t="s">
        <v>44</v>
      </c>
      <c r="F4" s="13" t="s">
        <v>45</v>
      </c>
    </row>
    <row r="5" spans="3:7" ht="15">
      <c r="C5" s="28" t="s">
        <v>130</v>
      </c>
      <c r="D5" s="28" t="s">
        <v>131</v>
      </c>
      <c r="E5" s="28" t="s">
        <v>132</v>
      </c>
      <c r="F5" s="5" t="s">
        <v>133</v>
      </c>
      <c r="G5" s="5" t="s">
        <v>134</v>
      </c>
    </row>
    <row r="6" spans="3:5" ht="15">
      <c r="C6" s="28"/>
      <c r="D6" s="28"/>
      <c r="E6" s="28"/>
    </row>
    <row r="7" spans="1:7" ht="15">
      <c r="A7" s="5" t="s">
        <v>135</v>
      </c>
      <c r="B7" s="5" t="s">
        <v>136</v>
      </c>
      <c r="C7" s="28">
        <v>7</v>
      </c>
      <c r="D7" s="28" t="s">
        <v>137</v>
      </c>
      <c r="E7" s="28" t="s">
        <v>138</v>
      </c>
      <c r="F7" s="28" t="s">
        <v>139</v>
      </c>
      <c r="G7" s="28" t="s">
        <v>137</v>
      </c>
    </row>
    <row r="8" spans="2:7" ht="15">
      <c r="B8" s="5" t="s">
        <v>140</v>
      </c>
      <c r="C8" s="28">
        <v>8</v>
      </c>
      <c r="D8" s="28" t="s">
        <v>137</v>
      </c>
      <c r="E8" s="28" t="s">
        <v>138</v>
      </c>
      <c r="F8" s="28" t="s">
        <v>139</v>
      </c>
      <c r="G8" s="28" t="s">
        <v>137</v>
      </c>
    </row>
    <row r="9" spans="2:7" ht="15">
      <c r="B9" s="5" t="s">
        <v>141</v>
      </c>
      <c r="C9" s="28">
        <v>8</v>
      </c>
      <c r="D9" s="28" t="s">
        <v>137</v>
      </c>
      <c r="E9" s="28" t="s">
        <v>138</v>
      </c>
      <c r="F9" s="28" t="s">
        <v>142</v>
      </c>
      <c r="G9" s="28" t="s">
        <v>137</v>
      </c>
    </row>
    <row r="10" spans="1:7" ht="15">
      <c r="A10" s="5" t="s">
        <v>143</v>
      </c>
      <c r="B10" s="5" t="s">
        <v>144</v>
      </c>
      <c r="C10" s="28">
        <v>9</v>
      </c>
      <c r="D10" s="28" t="s">
        <v>137</v>
      </c>
      <c r="E10" s="28">
        <v>7</v>
      </c>
      <c r="F10" s="28" t="s">
        <v>137</v>
      </c>
      <c r="G10" s="28" t="s">
        <v>137</v>
      </c>
    </row>
    <row r="11" spans="1:7" ht="15">
      <c r="A11" s="5" t="s">
        <v>145</v>
      </c>
      <c r="B11" s="5" t="s">
        <v>146</v>
      </c>
      <c r="C11" s="28">
        <v>0</v>
      </c>
      <c r="D11" s="28" t="s">
        <v>137</v>
      </c>
      <c r="E11" s="28" t="s">
        <v>147</v>
      </c>
      <c r="F11" s="28" t="s">
        <v>148</v>
      </c>
      <c r="G11" s="28" t="s">
        <v>148</v>
      </c>
    </row>
    <row r="12" spans="1:7" ht="15">
      <c r="A12" s="5" t="s">
        <v>149</v>
      </c>
      <c r="B12" s="5" t="s">
        <v>150</v>
      </c>
      <c r="C12" s="28">
        <v>0</v>
      </c>
      <c r="D12" s="28" t="s">
        <v>137</v>
      </c>
      <c r="E12" s="28">
        <v>1</v>
      </c>
      <c r="F12" s="28" t="s">
        <v>148</v>
      </c>
      <c r="G12" s="28" t="s">
        <v>148</v>
      </c>
    </row>
    <row r="13" spans="1:7" ht="15">
      <c r="A13" s="5" t="s">
        <v>151</v>
      </c>
      <c r="B13" s="5" t="s">
        <v>146</v>
      </c>
      <c r="C13" s="28">
        <v>0</v>
      </c>
      <c r="D13" s="28" t="s">
        <v>137</v>
      </c>
      <c r="E13" s="28" t="s">
        <v>152</v>
      </c>
      <c r="F13" s="28" t="s">
        <v>148</v>
      </c>
      <c r="G13" s="28" t="s">
        <v>142</v>
      </c>
    </row>
    <row r="14" spans="1:7" ht="15">
      <c r="A14" s="5" t="s">
        <v>153</v>
      </c>
      <c r="B14" s="5" t="s">
        <v>144</v>
      </c>
      <c r="C14" s="28">
        <v>5</v>
      </c>
      <c r="D14" s="28" t="s">
        <v>137</v>
      </c>
      <c r="E14" s="28" t="s">
        <v>154</v>
      </c>
      <c r="F14" s="28" t="s">
        <v>142</v>
      </c>
      <c r="G14" s="28" t="s">
        <v>148</v>
      </c>
    </row>
    <row r="15" spans="1:7" ht="15">
      <c r="A15" s="5" t="s">
        <v>155</v>
      </c>
      <c r="B15" s="5" t="s">
        <v>156</v>
      </c>
      <c r="C15" s="28">
        <v>7</v>
      </c>
      <c r="D15" s="28" t="s">
        <v>137</v>
      </c>
      <c r="E15" s="28">
        <v>7</v>
      </c>
      <c r="F15" s="28" t="s">
        <v>137</v>
      </c>
      <c r="G15" s="28" t="s">
        <v>142</v>
      </c>
    </row>
    <row r="16" spans="1:7" ht="15">
      <c r="A16" s="5" t="s">
        <v>157</v>
      </c>
      <c r="B16" s="5" t="s">
        <v>156</v>
      </c>
      <c r="C16" s="28">
        <v>2</v>
      </c>
      <c r="D16" s="28" t="s">
        <v>137</v>
      </c>
      <c r="E16" s="28">
        <v>9</v>
      </c>
      <c r="F16" s="28" t="s">
        <v>158</v>
      </c>
      <c r="G16" s="28" t="s">
        <v>142</v>
      </c>
    </row>
    <row r="17" spans="1:7" ht="15">
      <c r="A17" s="5" t="s">
        <v>159</v>
      </c>
      <c r="B17" s="5" t="s">
        <v>160</v>
      </c>
      <c r="C17" s="28">
        <v>0</v>
      </c>
      <c r="D17" s="28" t="s">
        <v>137</v>
      </c>
      <c r="E17" s="28" t="s">
        <v>147</v>
      </c>
      <c r="F17" s="28" t="s">
        <v>142</v>
      </c>
      <c r="G17" s="28" t="s">
        <v>148</v>
      </c>
    </row>
    <row r="18" spans="1:7" ht="15">
      <c r="A18" s="5" t="s">
        <v>161</v>
      </c>
      <c r="B18" s="5" t="s">
        <v>162</v>
      </c>
      <c r="C18" s="28">
        <v>2</v>
      </c>
      <c r="D18" s="28" t="s">
        <v>148</v>
      </c>
      <c r="E18" s="28" t="s">
        <v>147</v>
      </c>
      <c r="F18" s="28" t="s">
        <v>163</v>
      </c>
      <c r="G18" s="28" t="s">
        <v>137</v>
      </c>
    </row>
    <row r="19" spans="1:7" ht="15">
      <c r="A19" s="5" t="s">
        <v>4</v>
      </c>
      <c r="B19" s="5" t="s">
        <v>5</v>
      </c>
      <c r="C19" s="28">
        <v>9</v>
      </c>
      <c r="D19" s="28" t="s">
        <v>137</v>
      </c>
      <c r="E19" s="28" t="s">
        <v>6</v>
      </c>
      <c r="F19" s="28" t="s">
        <v>142</v>
      </c>
      <c r="G19" s="28" t="s">
        <v>148</v>
      </c>
    </row>
    <row r="20" spans="1:7" ht="15">
      <c r="A20" s="5" t="s">
        <v>7</v>
      </c>
      <c r="B20" s="5" t="s">
        <v>8</v>
      </c>
      <c r="C20" s="28">
        <v>0</v>
      </c>
      <c r="D20" s="28" t="s">
        <v>137</v>
      </c>
      <c r="E20" s="28">
        <v>1</v>
      </c>
      <c r="F20" s="28" t="s">
        <v>148</v>
      </c>
      <c r="G20" s="28" t="s">
        <v>137</v>
      </c>
    </row>
    <row r="21" spans="1:7" ht="15">
      <c r="A21" s="5" t="s">
        <v>9</v>
      </c>
      <c r="B21" s="5" t="s">
        <v>10</v>
      </c>
      <c r="C21" s="28">
        <v>9</v>
      </c>
      <c r="D21" s="28" t="s">
        <v>148</v>
      </c>
      <c r="E21" s="28">
        <v>13</v>
      </c>
      <c r="F21" s="28" t="s">
        <v>11</v>
      </c>
      <c r="G21" s="28" t="s">
        <v>11</v>
      </c>
    </row>
    <row r="22" spans="3:5" ht="15">
      <c r="C22" s="28"/>
      <c r="D22" s="28"/>
      <c r="E22" s="28"/>
    </row>
    <row r="23" spans="1:5" ht="15">
      <c r="A23" s="5" t="s">
        <v>12</v>
      </c>
      <c r="C23" s="28"/>
      <c r="D23" s="28"/>
      <c r="E23" s="28"/>
    </row>
    <row r="24" spans="3:5" ht="15">
      <c r="C24" s="28"/>
      <c r="D24" s="28"/>
      <c r="E24" s="28"/>
    </row>
    <row r="25" spans="1:5" ht="15">
      <c r="A25" s="5" t="s">
        <v>13</v>
      </c>
      <c r="C25" s="28"/>
      <c r="D25" s="28"/>
      <c r="E25" s="28"/>
    </row>
    <row r="26" spans="1:5" ht="15">
      <c r="A26" s="5" t="s">
        <v>14</v>
      </c>
      <c r="C26" s="28"/>
      <c r="D26" s="28"/>
      <c r="E26" s="28"/>
    </row>
    <row r="27" spans="1:5" ht="15">
      <c r="A27" s="5" t="s">
        <v>15</v>
      </c>
      <c r="C27" s="28"/>
      <c r="D27" s="28"/>
      <c r="E27" s="28"/>
    </row>
    <row r="28" spans="2:5" ht="15">
      <c r="B28" s="5" t="s">
        <v>16</v>
      </c>
      <c r="C28" s="28"/>
      <c r="D28" s="28"/>
      <c r="E28" s="28"/>
    </row>
    <row r="29" spans="1:5" ht="15">
      <c r="A29" s="5" t="s">
        <v>17</v>
      </c>
      <c r="C29" s="28"/>
      <c r="D29" s="28"/>
      <c r="E29" s="28"/>
    </row>
    <row r="30" spans="2:5" ht="15">
      <c r="B30" s="5" t="s">
        <v>89</v>
      </c>
      <c r="C30" s="28"/>
      <c r="D30" s="28"/>
      <c r="E30" s="28"/>
    </row>
    <row r="31" spans="1:5" ht="15">
      <c r="A31" s="5" t="s">
        <v>90</v>
      </c>
      <c r="C31" s="28"/>
      <c r="D31" s="28"/>
      <c r="E31" s="28"/>
    </row>
    <row r="32" spans="1:5" ht="15">
      <c r="A32" s="5" t="s">
        <v>91</v>
      </c>
      <c r="C32" s="28"/>
      <c r="D32" s="28"/>
      <c r="E32" s="28"/>
    </row>
    <row r="33" spans="1:5" ht="15">
      <c r="A33" s="5" t="s">
        <v>92</v>
      </c>
      <c r="C33" s="28"/>
      <c r="D33" s="28"/>
      <c r="E33" s="28"/>
    </row>
    <row r="34" spans="1:5" ht="15">
      <c r="A34" s="5" t="s">
        <v>93</v>
      </c>
      <c r="C34" s="28"/>
      <c r="D34" s="28"/>
      <c r="E34" s="28"/>
    </row>
    <row r="35" spans="1:5" ht="15">
      <c r="A35" s="5" t="s">
        <v>94</v>
      </c>
      <c r="C35" s="28"/>
      <c r="D35" s="28"/>
      <c r="E35" s="28"/>
    </row>
    <row r="36" spans="3:5" ht="15">
      <c r="C36" s="28"/>
      <c r="D36" s="28"/>
      <c r="E36" s="28"/>
    </row>
    <row r="37" spans="1:5" ht="15">
      <c r="A37" s="5" t="s">
        <v>95</v>
      </c>
      <c r="C37" s="28"/>
      <c r="D37" s="28"/>
      <c r="E37" s="28"/>
    </row>
    <row r="38" spans="1:5" ht="15">
      <c r="A38" s="5" t="s">
        <v>96</v>
      </c>
      <c r="C38" s="28"/>
      <c r="D38" s="28"/>
      <c r="E38" s="28"/>
    </row>
    <row r="39" spans="3:5" ht="15">
      <c r="C39" s="28"/>
      <c r="D39" s="28"/>
      <c r="E39" s="28"/>
    </row>
    <row r="40" spans="1:5" ht="15">
      <c r="A40" s="5" t="s">
        <v>4</v>
      </c>
      <c r="B40" s="5" t="s">
        <v>295</v>
      </c>
      <c r="C40" s="28"/>
      <c r="D40" s="28"/>
      <c r="E40" s="28"/>
    </row>
    <row r="41" spans="3:5" ht="15">
      <c r="C41" s="5" t="s">
        <v>296</v>
      </c>
      <c r="D41" s="28"/>
      <c r="E41" s="28"/>
    </row>
    <row r="42" spans="1:5" ht="15">
      <c r="A42" s="5" t="s">
        <v>145</v>
      </c>
      <c r="B42" s="5" t="s">
        <v>46</v>
      </c>
      <c r="C42" s="28"/>
      <c r="D42" s="28"/>
      <c r="E42" s="28"/>
    </row>
    <row r="43" spans="1:5" ht="15">
      <c r="A43" s="5" t="s">
        <v>149</v>
      </c>
      <c r="B43" s="5" t="s">
        <v>46</v>
      </c>
      <c r="C43" s="28"/>
      <c r="D43" s="28"/>
      <c r="E43" s="28"/>
    </row>
    <row r="44" spans="1:5" ht="15">
      <c r="A44" s="5" t="s">
        <v>159</v>
      </c>
      <c r="B44" s="5" t="s">
        <v>293</v>
      </c>
      <c r="C44" s="28"/>
      <c r="D44" s="28"/>
      <c r="E44" s="28"/>
    </row>
    <row r="45" spans="3:5" ht="15">
      <c r="C45" s="5" t="s">
        <v>294</v>
      </c>
      <c r="D45" s="28"/>
      <c r="E45" s="28"/>
    </row>
    <row r="46" spans="1:5" ht="15">
      <c r="A46" s="5" t="s">
        <v>161</v>
      </c>
      <c r="B46" s="5" t="s">
        <v>47</v>
      </c>
      <c r="C46" s="28"/>
      <c r="D46" s="28"/>
      <c r="E46" s="28"/>
    </row>
    <row r="47" spans="1:5" ht="15">
      <c r="A47" s="5" t="s">
        <v>153</v>
      </c>
      <c r="C47" s="28"/>
      <c r="D47" s="28"/>
      <c r="E47" s="28"/>
    </row>
    <row r="48" spans="3:5" ht="15">
      <c r="C48" s="28"/>
      <c r="D48" s="28"/>
      <c r="E48" s="28"/>
    </row>
    <row r="49" spans="1:5" ht="15">
      <c r="A49" s="5" t="s">
        <v>48</v>
      </c>
      <c r="B49" s="5" t="s">
        <v>49</v>
      </c>
      <c r="C49" s="28"/>
      <c r="D49" s="28"/>
      <c r="E49" s="28"/>
    </row>
    <row r="50" spans="3:5" ht="15">
      <c r="C50" s="28"/>
      <c r="D50" s="28"/>
      <c r="E50" s="28"/>
    </row>
    <row r="51" spans="3:5" ht="15">
      <c r="C51" s="28"/>
      <c r="D51" s="28"/>
      <c r="E51" s="28"/>
    </row>
    <row r="52" spans="3:5" ht="15">
      <c r="C52" s="28"/>
      <c r="D52" s="28"/>
      <c r="E52" s="28"/>
    </row>
    <row r="53" spans="3:5" ht="15">
      <c r="C53" s="28"/>
      <c r="D53" s="28"/>
      <c r="E53" s="28"/>
    </row>
    <row r="54" spans="3:5" ht="15">
      <c r="C54" s="28"/>
      <c r="D54" s="28"/>
      <c r="E54" s="28"/>
    </row>
  </sheetData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E28" sqref="E28"/>
    </sheetView>
  </sheetViews>
  <sheetFormatPr defaultColWidth="11.00390625" defaultRowHeight="12.75"/>
  <cols>
    <col min="1" max="1" width="16.375" style="5" customWidth="1"/>
    <col min="2" max="7" width="7.25390625" style="22" customWidth="1"/>
    <col min="8" max="8" width="7.875" style="22" customWidth="1"/>
    <col min="9" max="16384" width="10.75390625" style="5" customWidth="1"/>
  </cols>
  <sheetData>
    <row r="2" ht="15">
      <c r="A2" s="5" t="s">
        <v>34</v>
      </c>
    </row>
    <row r="4" spans="2:7" ht="15">
      <c r="B4" s="22" t="s">
        <v>227</v>
      </c>
      <c r="C4" s="22" t="s">
        <v>228</v>
      </c>
      <c r="D4" s="22" t="s">
        <v>229</v>
      </c>
      <c r="E4" s="22" t="s">
        <v>230</v>
      </c>
      <c r="F4" s="22" t="s">
        <v>231</v>
      </c>
      <c r="G4" s="22" t="s">
        <v>232</v>
      </c>
    </row>
    <row r="5" spans="2:8" ht="15">
      <c r="B5" s="22" t="s">
        <v>233</v>
      </c>
      <c r="C5" s="22" t="s">
        <v>234</v>
      </c>
      <c r="D5" s="22" t="s">
        <v>234</v>
      </c>
      <c r="E5" s="22" t="s">
        <v>234</v>
      </c>
      <c r="F5" s="22" t="s">
        <v>234</v>
      </c>
      <c r="G5" s="22" t="s">
        <v>235</v>
      </c>
      <c r="H5" s="22" t="s">
        <v>236</v>
      </c>
    </row>
    <row r="6" spans="1:8" ht="15">
      <c r="A6" s="5" t="s">
        <v>97</v>
      </c>
      <c r="B6" s="22">
        <v>332</v>
      </c>
      <c r="C6" s="22">
        <v>1402</v>
      </c>
      <c r="D6" s="22">
        <v>1989</v>
      </c>
      <c r="E6" s="22">
        <v>2104</v>
      </c>
      <c r="F6" s="22">
        <v>2126</v>
      </c>
      <c r="G6" s="22">
        <v>23408</v>
      </c>
      <c r="H6" s="22">
        <v>31361</v>
      </c>
    </row>
    <row r="7" spans="1:8" ht="15">
      <c r="A7" s="5" t="s">
        <v>98</v>
      </c>
      <c r="B7" s="22">
        <v>0</v>
      </c>
      <c r="C7" s="22">
        <v>0</v>
      </c>
      <c r="D7" s="22">
        <v>0</v>
      </c>
      <c r="E7" s="22">
        <v>3</v>
      </c>
      <c r="F7" s="22">
        <v>1</v>
      </c>
      <c r="G7" s="22">
        <v>27</v>
      </c>
      <c r="H7" s="22">
        <v>31</v>
      </c>
    </row>
    <row r="8" spans="1:8" ht="15">
      <c r="A8" s="5" t="s">
        <v>99</v>
      </c>
      <c r="B8" s="22">
        <v>4</v>
      </c>
      <c r="C8" s="22">
        <v>2</v>
      </c>
      <c r="D8" s="22">
        <v>0</v>
      </c>
      <c r="E8" s="22">
        <v>0</v>
      </c>
      <c r="F8" s="22">
        <v>0</v>
      </c>
      <c r="G8" s="22">
        <v>213</v>
      </c>
      <c r="H8" s="22">
        <v>219</v>
      </c>
    </row>
    <row r="9" spans="1:8" ht="15">
      <c r="A9" s="5" t="s">
        <v>100</v>
      </c>
      <c r="B9" s="22">
        <v>5</v>
      </c>
      <c r="C9" s="22">
        <v>24</v>
      </c>
      <c r="D9" s="22">
        <v>7</v>
      </c>
      <c r="E9" s="22">
        <v>10</v>
      </c>
      <c r="F9" s="22">
        <v>28</v>
      </c>
      <c r="G9" s="22">
        <v>242</v>
      </c>
      <c r="H9" s="22">
        <v>316</v>
      </c>
    </row>
    <row r="10" spans="1:8" ht="15">
      <c r="A10" s="5" t="s">
        <v>101</v>
      </c>
      <c r="B10" s="22">
        <v>0</v>
      </c>
      <c r="C10" s="22">
        <v>8</v>
      </c>
      <c r="D10" s="22">
        <v>8</v>
      </c>
      <c r="E10" s="22">
        <v>6</v>
      </c>
      <c r="F10" s="22">
        <v>8</v>
      </c>
      <c r="G10" s="22">
        <v>223</v>
      </c>
      <c r="H10" s="22">
        <v>253</v>
      </c>
    </row>
    <row r="11" spans="1:8" ht="15">
      <c r="A11" s="5" t="s">
        <v>102</v>
      </c>
      <c r="B11" s="22">
        <v>1</v>
      </c>
      <c r="C11" s="22">
        <v>5</v>
      </c>
      <c r="D11" s="22">
        <v>2</v>
      </c>
      <c r="E11" s="22">
        <v>3</v>
      </c>
      <c r="F11" s="22">
        <v>12</v>
      </c>
      <c r="G11" s="22">
        <v>1746</v>
      </c>
      <c r="H11" s="22">
        <v>1769</v>
      </c>
    </row>
    <row r="12" spans="1:8" ht="15">
      <c r="A12" s="5" t="s">
        <v>103</v>
      </c>
      <c r="B12" s="22">
        <v>0</v>
      </c>
      <c r="C12" s="22">
        <v>1</v>
      </c>
      <c r="D12" s="22">
        <v>5</v>
      </c>
      <c r="E12" s="22">
        <v>12</v>
      </c>
      <c r="F12" s="22">
        <v>11</v>
      </c>
      <c r="G12" s="22">
        <v>46</v>
      </c>
      <c r="H12" s="22">
        <v>75</v>
      </c>
    </row>
    <row r="13" spans="1:8" ht="15">
      <c r="A13" s="5" t="s">
        <v>104</v>
      </c>
      <c r="B13" s="22">
        <v>5</v>
      </c>
      <c r="C13" s="22">
        <v>30</v>
      </c>
      <c r="D13" s="22">
        <v>52</v>
      </c>
      <c r="E13" s="22">
        <v>97</v>
      </c>
      <c r="F13" s="22">
        <v>349</v>
      </c>
      <c r="G13" s="22">
        <v>2596</v>
      </c>
      <c r="H13" s="22">
        <v>3129</v>
      </c>
    </row>
    <row r="16" ht="15">
      <c r="A16" s="13" t="s">
        <v>50</v>
      </c>
    </row>
    <row r="17" ht="15">
      <c r="B17" s="13" t="s">
        <v>51</v>
      </c>
    </row>
    <row r="18" ht="15">
      <c r="A18" s="27" t="s">
        <v>60</v>
      </c>
    </row>
    <row r="20" ht="15">
      <c r="A20" s="5" t="s">
        <v>52</v>
      </c>
    </row>
    <row r="21" spans="1:2" ht="15">
      <c r="A21" s="5" t="s">
        <v>98</v>
      </c>
      <c r="B21" s="13" t="s">
        <v>53</v>
      </c>
    </row>
    <row r="22" spans="1:2" ht="15">
      <c r="A22" s="5" t="s">
        <v>99</v>
      </c>
      <c r="B22" s="13" t="s">
        <v>54</v>
      </c>
    </row>
    <row r="23" spans="1:2" ht="15">
      <c r="A23" s="5" t="s">
        <v>100</v>
      </c>
      <c r="B23" s="13" t="s">
        <v>55</v>
      </c>
    </row>
    <row r="24" spans="1:2" ht="15">
      <c r="A24" s="5" t="s">
        <v>101</v>
      </c>
      <c r="B24" s="13" t="s">
        <v>56</v>
      </c>
    </row>
    <row r="25" spans="1:2" ht="15">
      <c r="A25" s="5" t="s">
        <v>102</v>
      </c>
      <c r="B25" s="13" t="s">
        <v>57</v>
      </c>
    </row>
    <row r="26" spans="1:2" ht="15">
      <c r="A26" s="5" t="s">
        <v>103</v>
      </c>
      <c r="B26" s="13" t="s">
        <v>58</v>
      </c>
    </row>
    <row r="27" spans="1:2" ht="15">
      <c r="A27" s="5" t="s">
        <v>104</v>
      </c>
      <c r="B27" s="13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3" sqref="F3:I14"/>
    </sheetView>
  </sheetViews>
  <sheetFormatPr defaultColWidth="11.00390625" defaultRowHeight="12.75"/>
  <cols>
    <col min="1" max="1" width="5.00390625" style="0" customWidth="1"/>
    <col min="2" max="3" width="7.375" style="0" customWidth="1"/>
    <col min="4" max="4" width="6.375" style="0" customWidth="1"/>
    <col min="5" max="5" width="7.00390625" style="0" customWidth="1"/>
    <col min="6" max="6" width="6.25390625" style="0" customWidth="1"/>
    <col min="7" max="9" width="7.00390625" style="4" customWidth="1"/>
  </cols>
  <sheetData>
    <row r="1" ht="12.75">
      <c r="F1" t="s">
        <v>216</v>
      </c>
    </row>
    <row r="2" spans="1:6" ht="12.75">
      <c r="A2" t="s">
        <v>289</v>
      </c>
      <c r="F2" t="s">
        <v>290</v>
      </c>
    </row>
    <row r="3" spans="2:9" ht="12.75">
      <c r="B3" t="s">
        <v>201</v>
      </c>
      <c r="C3" t="s">
        <v>203</v>
      </c>
      <c r="D3" t="s">
        <v>291</v>
      </c>
      <c r="G3" s="4" t="s">
        <v>201</v>
      </c>
      <c r="H3" s="4" t="s">
        <v>203</v>
      </c>
      <c r="I3" s="4" t="s">
        <v>291</v>
      </c>
    </row>
    <row r="4" spans="1:9" ht="12.75">
      <c r="A4">
        <v>1991</v>
      </c>
      <c r="B4">
        <v>510</v>
      </c>
      <c r="C4">
        <v>587</v>
      </c>
      <c r="D4">
        <v>2360</v>
      </c>
      <c r="F4">
        <v>1991</v>
      </c>
      <c r="G4" s="4">
        <v>2.960593220338983</v>
      </c>
      <c r="H4" s="4">
        <v>3.4075847457627115</v>
      </c>
      <c r="I4" s="4">
        <v>13.7</v>
      </c>
    </row>
    <row r="5" spans="1:9" ht="12.75">
      <c r="A5">
        <v>1992</v>
      </c>
      <c r="B5">
        <v>490</v>
      </c>
      <c r="C5">
        <v>589</v>
      </c>
      <c r="D5">
        <v>2294</v>
      </c>
      <c r="F5">
        <v>1992</v>
      </c>
      <c r="G5" s="4">
        <v>2.798169136878814</v>
      </c>
      <c r="H5" s="4">
        <v>3.3635135135135132</v>
      </c>
      <c r="I5" s="4">
        <v>13.1</v>
      </c>
    </row>
    <row r="6" spans="1:9" ht="12.75">
      <c r="A6">
        <v>1993</v>
      </c>
      <c r="B6">
        <v>435</v>
      </c>
      <c r="C6">
        <v>595</v>
      </c>
      <c r="D6">
        <v>2081</v>
      </c>
      <c r="F6">
        <v>1993</v>
      </c>
      <c r="G6" s="4">
        <v>2.4456991830850554</v>
      </c>
      <c r="H6" s="4">
        <v>3.345266698702547</v>
      </c>
      <c r="I6" s="4">
        <v>11.7</v>
      </c>
    </row>
    <row r="7" spans="1:9" ht="12.75">
      <c r="A7">
        <v>1994</v>
      </c>
      <c r="B7">
        <v>420</v>
      </c>
      <c r="C7">
        <v>639</v>
      </c>
      <c r="D7">
        <v>2258</v>
      </c>
      <c r="F7">
        <v>1994</v>
      </c>
      <c r="G7" s="4">
        <v>2.3436669619131973</v>
      </c>
      <c r="H7" s="4">
        <v>3.565721877767936</v>
      </c>
      <c r="I7" s="4">
        <v>12.6</v>
      </c>
    </row>
    <row r="8" spans="1:9" ht="12.75">
      <c r="A8">
        <v>1995</v>
      </c>
      <c r="B8">
        <v>389</v>
      </c>
      <c r="C8">
        <v>699</v>
      </c>
      <c r="D8">
        <v>2368</v>
      </c>
      <c r="F8">
        <v>1995</v>
      </c>
      <c r="G8" s="4">
        <v>2.1355574324324325</v>
      </c>
      <c r="H8" s="4">
        <v>3.8374155405405403</v>
      </c>
      <c r="I8" s="4">
        <v>13</v>
      </c>
    </row>
    <row r="9" spans="1:9" ht="12.75">
      <c r="A9">
        <v>1996</v>
      </c>
      <c r="B9">
        <v>384</v>
      </c>
      <c r="C9">
        <v>792</v>
      </c>
      <c r="D9">
        <v>2393</v>
      </c>
      <c r="F9">
        <v>1996</v>
      </c>
      <c r="G9" s="4">
        <v>2.0860844128708735</v>
      </c>
      <c r="H9" s="4">
        <v>4.302549101546177</v>
      </c>
      <c r="I9" s="4">
        <v>13</v>
      </c>
    </row>
    <row r="10" spans="1:9" ht="12.75">
      <c r="A10">
        <v>1997</v>
      </c>
      <c r="B10">
        <v>330</v>
      </c>
      <c r="C10">
        <v>987</v>
      </c>
      <c r="D10">
        <v>2720</v>
      </c>
      <c r="F10">
        <v>1997</v>
      </c>
      <c r="G10" s="4">
        <v>1.7713235294117646</v>
      </c>
      <c r="H10" s="4">
        <v>5.2978676470588235</v>
      </c>
      <c r="I10" s="4">
        <v>14.6</v>
      </c>
    </row>
    <row r="11" spans="1:9" ht="12.75">
      <c r="A11">
        <v>1998</v>
      </c>
      <c r="B11">
        <v>235</v>
      </c>
      <c r="C11">
        <v>1217</v>
      </c>
      <c r="D11">
        <v>2683</v>
      </c>
      <c r="F11">
        <v>1998</v>
      </c>
      <c r="G11" s="4">
        <v>1.252515840477078</v>
      </c>
      <c r="H11" s="4">
        <v>6.486433097279166</v>
      </c>
      <c r="I11" s="4">
        <v>14.3</v>
      </c>
    </row>
    <row r="12" spans="1:9" ht="12.75">
      <c r="A12">
        <v>1999</v>
      </c>
      <c r="B12">
        <v>270</v>
      </c>
      <c r="C12">
        <v>1028</v>
      </c>
      <c r="D12">
        <v>2492</v>
      </c>
      <c r="F12">
        <v>1999</v>
      </c>
      <c r="G12" s="4">
        <v>1.4085072231139646</v>
      </c>
      <c r="H12" s="4">
        <v>5.362760834670947</v>
      </c>
      <c r="I12" s="4">
        <v>13</v>
      </c>
    </row>
    <row r="13" spans="1:9" ht="12.75">
      <c r="A13">
        <v>2000</v>
      </c>
      <c r="B13">
        <v>223</v>
      </c>
      <c r="C13">
        <v>989</v>
      </c>
      <c r="D13">
        <v>2363</v>
      </c>
      <c r="F13">
        <v>2000</v>
      </c>
      <c r="G13" s="4">
        <v>1.151333051206094</v>
      </c>
      <c r="H13" s="4">
        <v>5.106136267456622</v>
      </c>
      <c r="I13" s="4">
        <v>12.2</v>
      </c>
    </row>
    <row r="14" spans="1:9" ht="12.75">
      <c r="A14">
        <v>2001</v>
      </c>
      <c r="B14">
        <v>262</v>
      </c>
      <c r="C14">
        <v>1050</v>
      </c>
      <c r="D14">
        <v>2454</v>
      </c>
      <c r="F14">
        <v>2001</v>
      </c>
      <c r="G14" s="4">
        <v>1.334555827220864</v>
      </c>
      <c r="H14" s="4">
        <v>5.34841075794621</v>
      </c>
      <c r="I14" s="4">
        <v>12.5</v>
      </c>
    </row>
    <row r="17" ht="12.75">
      <c r="A17" t="s">
        <v>292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2">
      <selection activeCell="B42" sqref="B42"/>
    </sheetView>
  </sheetViews>
  <sheetFormatPr defaultColWidth="11.00390625" defaultRowHeight="12.75"/>
  <cols>
    <col min="1" max="1" width="6.375" style="0" customWidth="1"/>
    <col min="2" max="2" width="5.25390625" style="4" customWidth="1"/>
    <col min="3" max="3" width="6.25390625" style="4" customWidth="1"/>
    <col min="4" max="4" width="6.625" style="0" customWidth="1"/>
    <col min="5" max="5" width="7.00390625" style="0" customWidth="1"/>
    <col min="6" max="6" width="7.125" style="4" customWidth="1"/>
    <col min="7" max="7" width="5.25390625" style="4" customWidth="1"/>
    <col min="8" max="9" width="6.75390625" style="4" customWidth="1"/>
  </cols>
  <sheetData>
    <row r="2" ht="12.75">
      <c r="B2" s="4" t="s">
        <v>30</v>
      </c>
    </row>
    <row r="3" spans="2:3" ht="12.75">
      <c r="B3" s="4" t="s">
        <v>31</v>
      </c>
      <c r="C3" s="4" t="s">
        <v>32</v>
      </c>
    </row>
    <row r="4" spans="1:3" ht="12.75">
      <c r="A4">
        <v>1974</v>
      </c>
      <c r="B4" s="4">
        <v>2.63</v>
      </c>
      <c r="C4" s="4">
        <v>10.1</v>
      </c>
    </row>
    <row r="5" spans="1:3" ht="12.75">
      <c r="A5">
        <v>1975</v>
      </c>
      <c r="B5" s="4">
        <v>3.03</v>
      </c>
      <c r="C5" s="4">
        <v>9.9</v>
      </c>
    </row>
    <row r="6" spans="1:8" ht="12.75">
      <c r="A6">
        <v>1976</v>
      </c>
      <c r="B6" s="4">
        <v>2.85</v>
      </c>
      <c r="C6" s="4">
        <v>9</v>
      </c>
      <c r="E6" t="s">
        <v>33</v>
      </c>
      <c r="H6" s="4" t="s">
        <v>208</v>
      </c>
    </row>
    <row r="7" spans="1:6" ht="12.75">
      <c r="A7">
        <v>1977</v>
      </c>
      <c r="B7" s="4">
        <v>3</v>
      </c>
      <c r="C7" s="4">
        <v>9.1</v>
      </c>
      <c r="E7" t="s">
        <v>31</v>
      </c>
      <c r="F7" s="4" t="s">
        <v>32</v>
      </c>
    </row>
    <row r="8" spans="1:9" ht="12.75">
      <c r="A8">
        <v>1978</v>
      </c>
      <c r="B8" s="4">
        <v>2.76</v>
      </c>
      <c r="C8" s="4">
        <v>9.2</v>
      </c>
      <c r="E8">
        <v>-0.05</v>
      </c>
      <c r="F8" s="4">
        <v>-0.3299024390243902</v>
      </c>
      <c r="H8" s="4" t="s">
        <v>31</v>
      </c>
      <c r="I8" s="4" t="s">
        <v>32</v>
      </c>
    </row>
    <row r="9" spans="1:9" ht="12.75">
      <c r="A9">
        <v>1979</v>
      </c>
      <c r="B9" s="4">
        <v>2.61</v>
      </c>
      <c r="C9" s="4">
        <v>10</v>
      </c>
      <c r="H9" s="4">
        <v>0.03260869565217382</v>
      </c>
      <c r="I9" s="4">
        <v>-0.12780952380952385</v>
      </c>
    </row>
    <row r="10" spans="1:3" ht="12.75">
      <c r="A10">
        <v>1980</v>
      </c>
      <c r="B10" s="4">
        <v>2.42</v>
      </c>
      <c r="C10" s="4">
        <v>10.7</v>
      </c>
    </row>
    <row r="11" spans="1:3" ht="12.75">
      <c r="A11">
        <v>1981</v>
      </c>
      <c r="B11" s="4">
        <v>2.61</v>
      </c>
      <c r="C11" s="4">
        <v>10.3</v>
      </c>
    </row>
    <row r="12" spans="1:5" ht="12.75">
      <c r="A12">
        <v>1982</v>
      </c>
      <c r="B12" s="4">
        <v>2.66</v>
      </c>
      <c r="C12" s="4">
        <v>9.6</v>
      </c>
      <c r="E12" t="s">
        <v>122</v>
      </c>
    </row>
    <row r="13" spans="1:6" ht="12.75">
      <c r="A13">
        <v>1983</v>
      </c>
      <c r="B13" s="4">
        <v>2.69</v>
      </c>
      <c r="C13" s="4">
        <v>8.3</v>
      </c>
      <c r="E13" t="s">
        <v>31</v>
      </c>
      <c r="F13" s="4" t="s">
        <v>32</v>
      </c>
    </row>
    <row r="14" spans="1:6" ht="12.75">
      <c r="A14">
        <v>1984</v>
      </c>
      <c r="B14" s="4">
        <v>2.6</v>
      </c>
      <c r="C14" s="4">
        <v>7.9</v>
      </c>
      <c r="E14">
        <v>0.07954545454545449</v>
      </c>
      <c r="F14" s="4">
        <v>-0.03508771929824565</v>
      </c>
    </row>
    <row r="15" spans="1:3" ht="12.75">
      <c r="A15">
        <v>1985</v>
      </c>
      <c r="B15" s="4">
        <v>2.72</v>
      </c>
      <c r="C15" s="4">
        <v>8</v>
      </c>
    </row>
    <row r="16" spans="1:6" ht="12.75">
      <c r="A16">
        <v>1986</v>
      </c>
      <c r="B16" s="4">
        <v>2.18</v>
      </c>
      <c r="C16" s="4">
        <v>8.6</v>
      </c>
      <c r="E16" t="s">
        <v>31</v>
      </c>
      <c r="F16" s="4" t="s">
        <v>32</v>
      </c>
    </row>
    <row r="17" spans="1:7" ht="12.75">
      <c r="A17">
        <v>1987</v>
      </c>
      <c r="B17" s="4">
        <v>2.43</v>
      </c>
      <c r="C17" s="4">
        <v>8.3</v>
      </c>
      <c r="E17">
        <v>-0.3407407407407408</v>
      </c>
      <c r="F17" s="4">
        <v>-0.4387755102040817</v>
      </c>
      <c r="G17" s="4" t="s">
        <v>123</v>
      </c>
    </row>
    <row r="18" spans="1:3" ht="12.75">
      <c r="A18">
        <v>1988</v>
      </c>
      <c r="B18" s="4">
        <v>2.15</v>
      </c>
      <c r="C18" s="4">
        <v>8.5</v>
      </c>
    </row>
    <row r="19" spans="1:7" ht="12.75">
      <c r="A19">
        <v>1989</v>
      </c>
      <c r="B19" s="4">
        <v>2.41</v>
      </c>
      <c r="C19" s="4">
        <v>8.7</v>
      </c>
      <c r="F19" s="4" t="s">
        <v>31</v>
      </c>
      <c r="G19" s="4" t="s">
        <v>32</v>
      </c>
    </row>
    <row r="20" spans="1:7" ht="12.75">
      <c r="A20">
        <v>1990</v>
      </c>
      <c r="B20" s="4">
        <v>2.38</v>
      </c>
      <c r="C20" s="4">
        <v>9.4</v>
      </c>
      <c r="E20">
        <v>1990</v>
      </c>
      <c r="F20" s="4">
        <v>2.38</v>
      </c>
      <c r="G20" s="4">
        <v>9.4</v>
      </c>
    </row>
    <row r="21" spans="1:7" ht="12.75">
      <c r="A21">
        <v>1991</v>
      </c>
      <c r="B21" s="4">
        <v>2.7</v>
      </c>
      <c r="C21" s="4">
        <v>9.8</v>
      </c>
      <c r="D21" t="s">
        <v>124</v>
      </c>
      <c r="E21">
        <v>1991</v>
      </c>
      <c r="F21" s="4">
        <v>2.7</v>
      </c>
      <c r="G21" s="4">
        <v>9.8</v>
      </c>
    </row>
    <row r="22" spans="1:7" ht="12.75">
      <c r="A22">
        <v>1992</v>
      </c>
      <c r="B22" s="4">
        <v>2.58</v>
      </c>
      <c r="C22" s="4">
        <v>9.3</v>
      </c>
      <c r="E22">
        <v>1992</v>
      </c>
      <c r="F22" s="4">
        <v>2.58</v>
      </c>
      <c r="G22" s="4">
        <v>9.3</v>
      </c>
    </row>
    <row r="23" spans="1:7" ht="12.75">
      <c r="A23">
        <v>1993</v>
      </c>
      <c r="B23" s="4">
        <v>2.18</v>
      </c>
      <c r="C23" s="4">
        <v>9.5</v>
      </c>
      <c r="E23">
        <v>1993</v>
      </c>
      <c r="F23" s="4">
        <v>2.18</v>
      </c>
      <c r="G23" s="4">
        <v>9.5</v>
      </c>
    </row>
    <row r="24" spans="1:7" ht="12.75">
      <c r="A24">
        <v>1994</v>
      </c>
      <c r="B24" s="4">
        <v>2.05</v>
      </c>
      <c r="C24" s="4">
        <v>9</v>
      </c>
      <c r="E24">
        <v>1994</v>
      </c>
      <c r="F24" s="4">
        <v>2.05</v>
      </c>
      <c r="G24" s="4">
        <v>9</v>
      </c>
    </row>
    <row r="25" spans="1:7" ht="12.75">
      <c r="A25">
        <v>1995</v>
      </c>
      <c r="B25" s="4">
        <v>2</v>
      </c>
      <c r="C25" s="4">
        <v>8.2</v>
      </c>
      <c r="E25">
        <v>1995</v>
      </c>
      <c r="F25" s="4">
        <v>2</v>
      </c>
      <c r="G25" s="4">
        <v>8.2</v>
      </c>
    </row>
    <row r="26" spans="1:7" ht="12.75">
      <c r="A26">
        <v>1996</v>
      </c>
      <c r="B26" s="4">
        <v>2.14</v>
      </c>
      <c r="C26" s="4">
        <v>7.4</v>
      </c>
      <c r="E26">
        <v>1996</v>
      </c>
      <c r="F26" s="4">
        <v>2.14</v>
      </c>
      <c r="G26" s="4">
        <v>7.4</v>
      </c>
    </row>
    <row r="27" spans="1:7" ht="12.75">
      <c r="A27">
        <v>1997</v>
      </c>
      <c r="B27" s="4">
        <v>1.95</v>
      </c>
      <c r="C27" s="4">
        <v>6.8</v>
      </c>
      <c r="E27">
        <v>1997</v>
      </c>
      <c r="F27" s="4">
        <v>1.95</v>
      </c>
      <c r="G27" s="4">
        <v>6.8</v>
      </c>
    </row>
    <row r="28" spans="1:7" ht="12.75">
      <c r="A28">
        <v>1998</v>
      </c>
      <c r="B28" s="4">
        <v>1.84</v>
      </c>
      <c r="C28" s="4">
        <v>6.3</v>
      </c>
      <c r="E28">
        <v>1998</v>
      </c>
      <c r="F28" s="4">
        <v>1.84</v>
      </c>
      <c r="G28" s="4">
        <v>6.3</v>
      </c>
    </row>
    <row r="29" spans="1:7" ht="12.75">
      <c r="A29">
        <v>1999</v>
      </c>
      <c r="B29" s="4">
        <v>1.76</v>
      </c>
      <c r="C29" s="4">
        <v>5.7</v>
      </c>
      <c r="E29">
        <v>1999</v>
      </c>
      <c r="F29" s="4">
        <v>1.76</v>
      </c>
      <c r="G29" s="4">
        <v>5.7</v>
      </c>
    </row>
    <row r="30" spans="1:7" ht="12.75">
      <c r="A30">
        <v>2000</v>
      </c>
      <c r="B30" s="4">
        <v>1.77</v>
      </c>
      <c r="C30" s="4">
        <v>5.5</v>
      </c>
      <c r="E30">
        <v>2000</v>
      </c>
      <c r="F30" s="4">
        <v>1.77</v>
      </c>
      <c r="G30" s="4">
        <v>5.5</v>
      </c>
    </row>
    <row r="31" spans="1:7" ht="12.75">
      <c r="A31">
        <v>2001</v>
      </c>
      <c r="B31" s="4">
        <v>1.78</v>
      </c>
      <c r="C31" s="4">
        <v>5.6</v>
      </c>
      <c r="E31">
        <v>2001</v>
      </c>
      <c r="F31" s="4">
        <v>1.78</v>
      </c>
      <c r="G31" s="4">
        <v>5.6</v>
      </c>
    </row>
    <row r="32" spans="1:7" ht="12.75">
      <c r="A32">
        <v>2002</v>
      </c>
      <c r="B32" s="4">
        <v>1.85</v>
      </c>
      <c r="C32" s="4">
        <v>5.6</v>
      </c>
      <c r="E32">
        <v>2002</v>
      </c>
      <c r="F32" s="4">
        <v>1.85</v>
      </c>
      <c r="G32" s="4">
        <v>5.6</v>
      </c>
    </row>
    <row r="33" spans="1:7" ht="12.75">
      <c r="A33">
        <v>2003</v>
      </c>
      <c r="B33" s="4">
        <v>1.73</v>
      </c>
      <c r="C33" s="4">
        <v>5.7</v>
      </c>
      <c r="E33">
        <v>2003</v>
      </c>
      <c r="F33" s="4">
        <v>1.73</v>
      </c>
      <c r="G33" s="4">
        <v>5.7</v>
      </c>
    </row>
    <row r="34" spans="1:7" ht="12.75">
      <c r="A34">
        <v>2004</v>
      </c>
      <c r="B34" s="4">
        <v>1.9</v>
      </c>
      <c r="C34" s="4">
        <v>5.4948</v>
      </c>
      <c r="E34">
        <v>2004</v>
      </c>
      <c r="F34" s="4">
        <v>1.9</v>
      </c>
      <c r="G34" s="4">
        <v>5.5</v>
      </c>
    </row>
    <row r="36" ht="12.75">
      <c r="I36" s="4" t="s">
        <v>125</v>
      </c>
    </row>
    <row r="37" ht="12.75">
      <c r="A37" t="s">
        <v>126</v>
      </c>
    </row>
    <row r="38" ht="12.75">
      <c r="A38" t="s">
        <v>127</v>
      </c>
    </row>
    <row r="39" ht="12.75">
      <c r="B39" s="4" t="s">
        <v>128</v>
      </c>
    </row>
    <row r="40" ht="12.75">
      <c r="B40" s="4" t="s">
        <v>305</v>
      </c>
    </row>
    <row r="41" ht="12.75">
      <c r="B41" s="4" t="s">
        <v>306</v>
      </c>
    </row>
    <row r="42" ht="15">
      <c r="B42" s="5" t="s">
        <v>194</v>
      </c>
    </row>
    <row r="44" ht="12.75">
      <c r="A44" t="s">
        <v>307</v>
      </c>
    </row>
    <row r="45" ht="12.75">
      <c r="B45" s="4" t="s">
        <v>69</v>
      </c>
    </row>
    <row r="46" ht="12.75">
      <c r="B46" s="4" t="s">
        <v>107</v>
      </c>
    </row>
    <row r="48" ht="12.75">
      <c r="B48" s="4" t="s">
        <v>0</v>
      </c>
    </row>
    <row r="49" ht="12.75">
      <c r="B49" s="4" t="s">
        <v>107</v>
      </c>
    </row>
    <row r="51" ht="12.75">
      <c r="B51" s="4" t="s">
        <v>106</v>
      </c>
    </row>
    <row r="52" ht="12.75">
      <c r="B52" s="4" t="s">
        <v>107</v>
      </c>
    </row>
    <row r="54" ht="12.75">
      <c r="B54" s="4" t="s">
        <v>27</v>
      </c>
    </row>
    <row r="55" spans="2:9" ht="12.75">
      <c r="B55" s="4" t="s">
        <v>1</v>
      </c>
      <c r="C55" s="4" t="s">
        <v>2</v>
      </c>
      <c r="D55" t="s">
        <v>28</v>
      </c>
      <c r="I55" s="4">
        <v>0.964</v>
      </c>
    </row>
    <row r="57" ht="12.75">
      <c r="A57" t="s">
        <v>176</v>
      </c>
    </row>
    <row r="60" ht="12.75">
      <c r="A60" t="s">
        <v>197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3">
      <selection activeCell="B4" sqref="B4:D28"/>
    </sheetView>
  </sheetViews>
  <sheetFormatPr defaultColWidth="11.00390625" defaultRowHeight="12.75"/>
  <cols>
    <col min="3" max="4" width="10.75390625" style="4" customWidth="1"/>
  </cols>
  <sheetData>
    <row r="1" ht="12.75">
      <c r="C1" s="4" t="s">
        <v>238</v>
      </c>
    </row>
    <row r="4" spans="3:4" ht="12.75">
      <c r="C4" s="4" t="s">
        <v>239</v>
      </c>
      <c r="D4" s="4" t="s">
        <v>240</v>
      </c>
    </row>
    <row r="5" spans="2:4" ht="12.75">
      <c r="B5">
        <v>1981</v>
      </c>
      <c r="C5" s="4">
        <v>1.01</v>
      </c>
      <c r="D5" s="4">
        <v>10.3</v>
      </c>
    </row>
    <row r="6" spans="2:4" ht="12.75">
      <c r="B6">
        <v>1982</v>
      </c>
      <c r="C6" s="4">
        <v>1.12</v>
      </c>
      <c r="D6" s="4">
        <v>9.6</v>
      </c>
    </row>
    <row r="7" spans="2:4" ht="12.75">
      <c r="B7">
        <v>1983</v>
      </c>
      <c r="C7" s="4">
        <v>0.97</v>
      </c>
      <c r="D7" s="4">
        <v>8.3</v>
      </c>
    </row>
    <row r="8" spans="2:4" ht="12.75">
      <c r="B8">
        <v>1984</v>
      </c>
      <c r="C8" s="4">
        <v>1.08</v>
      </c>
      <c r="D8" s="4">
        <v>7.9</v>
      </c>
    </row>
    <row r="9" spans="2:4" ht="12.75">
      <c r="B9">
        <v>1985</v>
      </c>
      <c r="C9" s="4">
        <v>1.07</v>
      </c>
      <c r="D9" s="4">
        <v>8</v>
      </c>
    </row>
    <row r="10" spans="2:4" ht="12.75">
      <c r="B10">
        <v>1986</v>
      </c>
      <c r="C10" s="4">
        <v>1.12</v>
      </c>
      <c r="D10" s="4">
        <v>8.6</v>
      </c>
    </row>
    <row r="11" spans="2:4" ht="12.75">
      <c r="B11">
        <v>1987</v>
      </c>
      <c r="C11" s="4">
        <v>1.19</v>
      </c>
      <c r="D11" s="4">
        <v>8.3</v>
      </c>
    </row>
    <row r="12" spans="2:4" ht="12.75">
      <c r="B12">
        <v>1988</v>
      </c>
      <c r="C12" s="4">
        <v>1.09</v>
      </c>
      <c r="D12" s="4">
        <v>8.5</v>
      </c>
    </row>
    <row r="13" spans="2:4" ht="12.75">
      <c r="B13">
        <v>1989</v>
      </c>
      <c r="C13" s="4">
        <v>1.03</v>
      </c>
      <c r="D13" s="4">
        <v>8.7</v>
      </c>
    </row>
    <row r="14" spans="2:4" ht="12.75">
      <c r="B14">
        <v>1990</v>
      </c>
      <c r="C14" s="4">
        <v>1.09</v>
      </c>
      <c r="D14" s="4">
        <v>9.4</v>
      </c>
    </row>
    <row r="15" spans="2:4" ht="12.75">
      <c r="B15">
        <v>1991</v>
      </c>
      <c r="C15" s="4">
        <v>1.429451294572214</v>
      </c>
      <c r="D15" s="4">
        <v>9.8</v>
      </c>
    </row>
    <row r="16" spans="2:4" ht="12.75">
      <c r="B16">
        <v>1992</v>
      </c>
      <c r="C16" s="4">
        <v>1.14</v>
      </c>
      <c r="D16" s="4">
        <v>9.3</v>
      </c>
    </row>
    <row r="17" spans="2:4" ht="12.75">
      <c r="B17">
        <v>1993</v>
      </c>
      <c r="C17" s="4">
        <v>1.1</v>
      </c>
      <c r="D17" s="4">
        <v>9.5</v>
      </c>
    </row>
    <row r="18" spans="2:4" ht="12.75">
      <c r="B18">
        <v>1994</v>
      </c>
      <c r="C18" s="4">
        <v>1.23</v>
      </c>
      <c r="D18" s="4">
        <v>9</v>
      </c>
    </row>
    <row r="19" spans="2:4" ht="12.75">
      <c r="B19">
        <v>1995</v>
      </c>
      <c r="C19" s="4">
        <v>1.4432249355173878</v>
      </c>
      <c r="D19" s="4">
        <v>8.2</v>
      </c>
    </row>
    <row r="20" spans="2:4" ht="12.75">
      <c r="B20">
        <v>1996</v>
      </c>
      <c r="C20" s="4">
        <v>1.3102992881813589</v>
      </c>
      <c r="D20" s="4">
        <v>7.4</v>
      </c>
    </row>
    <row r="21" spans="1:4" ht="12.75">
      <c r="A21" t="s">
        <v>241</v>
      </c>
      <c r="B21">
        <v>1997</v>
      </c>
      <c r="C21" s="4">
        <v>1.4381805401098557</v>
      </c>
      <c r="D21" s="4">
        <v>6.8</v>
      </c>
    </row>
    <row r="22" spans="1:4" ht="12.75">
      <c r="A22" t="s">
        <v>242</v>
      </c>
      <c r="B22">
        <v>1998</v>
      </c>
      <c r="C22" s="4">
        <v>1.4364740881621607</v>
      </c>
      <c r="D22" s="4">
        <v>6.3</v>
      </c>
    </row>
    <row r="23" spans="1:4" ht="12.75">
      <c r="A23" t="s">
        <v>243</v>
      </c>
      <c r="B23">
        <v>1999</v>
      </c>
      <c r="C23" s="4">
        <v>1.4610539661835817</v>
      </c>
      <c r="D23" s="4">
        <v>5.7</v>
      </c>
    </row>
    <row r="24" spans="1:4" ht="12.75">
      <c r="A24" t="s">
        <v>244</v>
      </c>
      <c r="B24">
        <v>2000</v>
      </c>
      <c r="C24" s="4">
        <v>1.613212674894317</v>
      </c>
      <c r="D24" s="4">
        <v>5.5</v>
      </c>
    </row>
    <row r="25" spans="1:4" ht="12.75">
      <c r="A25" t="s">
        <v>245</v>
      </c>
      <c r="B25">
        <v>2001</v>
      </c>
      <c r="C25" s="4">
        <v>1.6822790925318927</v>
      </c>
      <c r="D25" s="4">
        <v>5.6</v>
      </c>
    </row>
    <row r="26" spans="1:4" ht="12.75">
      <c r="A26" t="s">
        <v>246</v>
      </c>
      <c r="B26">
        <v>2002</v>
      </c>
      <c r="C26" s="4">
        <v>2.0120994760477604</v>
      </c>
      <c r="D26" s="4">
        <v>5.6</v>
      </c>
    </row>
    <row r="27" spans="1:4" ht="12.75">
      <c r="A27" t="s">
        <v>247</v>
      </c>
      <c r="B27">
        <v>2003</v>
      </c>
      <c r="C27" s="4">
        <v>1.601923076923077</v>
      </c>
      <c r="D27" s="4">
        <v>5.7</v>
      </c>
    </row>
    <row r="28" spans="1:4" ht="12.75">
      <c r="A28" t="s">
        <v>248</v>
      </c>
      <c r="B28">
        <v>2004</v>
      </c>
      <c r="D28" s="4">
        <v>5.4948</v>
      </c>
    </row>
    <row r="33" ht="12.75">
      <c r="B33" t="s">
        <v>249</v>
      </c>
    </row>
    <row r="34" ht="12.75">
      <c r="B34" t="s">
        <v>105</v>
      </c>
    </row>
    <row r="36" ht="12.75">
      <c r="B36" t="s">
        <v>106</v>
      </c>
    </row>
    <row r="37" ht="12.75">
      <c r="B37" t="s">
        <v>107</v>
      </c>
    </row>
    <row r="41" ht="12.75">
      <c r="B41" t="s">
        <v>27</v>
      </c>
    </row>
    <row r="42" ht="12.75">
      <c r="C42" s="4" t="s">
        <v>28</v>
      </c>
    </row>
    <row r="45" ht="12.75">
      <c r="A45" t="s">
        <v>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4">
      <selection activeCell="A41" sqref="A41"/>
    </sheetView>
  </sheetViews>
  <sheetFormatPr defaultColWidth="11.00390625" defaultRowHeight="12.75"/>
  <sheetData>
    <row r="1" spans="2:3" ht="12.75">
      <c r="B1" t="s">
        <v>177</v>
      </c>
      <c r="C1" t="s">
        <v>178</v>
      </c>
    </row>
    <row r="2" spans="1:3" ht="12.75">
      <c r="A2">
        <v>1993</v>
      </c>
      <c r="B2">
        <v>2.1</v>
      </c>
      <c r="C2" s="4">
        <v>2.18</v>
      </c>
    </row>
    <row r="3" spans="1:3" ht="12.75">
      <c r="A3">
        <v>1994</v>
      </c>
      <c r="B3">
        <v>4</v>
      </c>
      <c r="C3" s="4">
        <v>2.05</v>
      </c>
    </row>
    <row r="4" spans="1:3" ht="12.75">
      <c r="A4">
        <v>1995</v>
      </c>
      <c r="B4">
        <v>3.6</v>
      </c>
      <c r="C4" s="4">
        <v>2</v>
      </c>
    </row>
    <row r="5" spans="1:3" ht="12.75">
      <c r="A5">
        <v>1996</v>
      </c>
      <c r="B5">
        <v>4.6</v>
      </c>
      <c r="C5" s="4">
        <v>2.14</v>
      </c>
    </row>
    <row r="6" spans="1:3" ht="12.75">
      <c r="A6">
        <v>1997</v>
      </c>
      <c r="B6">
        <v>4.8</v>
      </c>
      <c r="C6" s="4">
        <v>1.95</v>
      </c>
    </row>
    <row r="7" spans="1:3" ht="12.75">
      <c r="A7">
        <v>1998</v>
      </c>
      <c r="B7">
        <v>9.1</v>
      </c>
      <c r="C7" s="4">
        <v>1.84</v>
      </c>
    </row>
    <row r="8" spans="1:3" ht="12.75">
      <c r="A8">
        <v>1999</v>
      </c>
      <c r="B8">
        <v>8.4</v>
      </c>
      <c r="C8" s="4">
        <v>1.76</v>
      </c>
    </row>
    <row r="9" spans="1:3" ht="12.75">
      <c r="A9">
        <v>2000</v>
      </c>
      <c r="B9">
        <v>13.2</v>
      </c>
      <c r="C9" s="4">
        <v>1.77</v>
      </c>
    </row>
    <row r="10" spans="1:3" ht="12.75">
      <c r="A10">
        <v>2001</v>
      </c>
      <c r="B10">
        <v>11</v>
      </c>
      <c r="C10" s="4">
        <v>1.78</v>
      </c>
    </row>
    <row r="11" spans="1:3" ht="12.75">
      <c r="A11">
        <v>2002</v>
      </c>
      <c r="B11">
        <v>7.9</v>
      </c>
      <c r="C11" s="4">
        <v>1.85</v>
      </c>
    </row>
    <row r="12" spans="1:3" ht="12.75">
      <c r="A12">
        <v>2003</v>
      </c>
      <c r="B12">
        <v>15.3</v>
      </c>
      <c r="C12" s="4">
        <v>1.73</v>
      </c>
    </row>
    <row r="13" spans="1:3" ht="12.75">
      <c r="A13">
        <v>2004</v>
      </c>
      <c r="B13">
        <v>11.4</v>
      </c>
      <c r="C13" s="4">
        <v>1.9</v>
      </c>
    </row>
    <row r="16" ht="12.75">
      <c r="A16" t="s">
        <v>84</v>
      </c>
    </row>
    <row r="18" ht="15">
      <c r="A18" s="5" t="s">
        <v>194</v>
      </c>
    </row>
    <row r="25" spans="2:6" ht="12.75">
      <c r="B25" t="s">
        <v>195</v>
      </c>
      <c r="C25" t="s">
        <v>196</v>
      </c>
      <c r="E25" t="s">
        <v>178</v>
      </c>
      <c r="F25" t="s">
        <v>196</v>
      </c>
    </row>
    <row r="26" spans="1:6" ht="12.75">
      <c r="A26">
        <v>1993</v>
      </c>
      <c r="B26">
        <v>91</v>
      </c>
      <c r="C26" s="6">
        <v>0.311</v>
      </c>
      <c r="D26">
        <v>1993</v>
      </c>
      <c r="E26" s="4">
        <v>2.18</v>
      </c>
      <c r="F26" s="6">
        <v>0.311</v>
      </c>
    </row>
    <row r="27" spans="1:6" ht="12.75">
      <c r="A27">
        <v>1994</v>
      </c>
      <c r="B27">
        <v>90</v>
      </c>
      <c r="C27" s="6">
        <v>0.329</v>
      </c>
      <c r="D27">
        <v>1994</v>
      </c>
      <c r="E27" s="4">
        <v>2.05</v>
      </c>
      <c r="F27" s="6">
        <v>0.329</v>
      </c>
    </row>
    <row r="28" spans="1:6" ht="12.75">
      <c r="A28">
        <v>1995</v>
      </c>
      <c r="B28">
        <v>95</v>
      </c>
      <c r="C28" s="6">
        <v>0.299</v>
      </c>
      <c r="D28">
        <v>1995</v>
      </c>
      <c r="E28" s="4">
        <v>2</v>
      </c>
      <c r="F28" s="6">
        <v>0.299</v>
      </c>
    </row>
    <row r="29" spans="1:6" ht="12.75">
      <c r="A29">
        <v>1996</v>
      </c>
      <c r="B29">
        <v>107</v>
      </c>
      <c r="C29" s="6">
        <v>0.334</v>
      </c>
      <c r="D29">
        <v>1996</v>
      </c>
      <c r="E29" s="4">
        <v>2.14</v>
      </c>
      <c r="F29" s="6">
        <v>0.334</v>
      </c>
    </row>
    <row r="30" spans="1:6" ht="12.75">
      <c r="A30">
        <v>1997</v>
      </c>
      <c r="B30">
        <v>99</v>
      </c>
      <c r="C30" s="6">
        <v>0.329</v>
      </c>
      <c r="D30">
        <v>1997</v>
      </c>
      <c r="E30" s="4">
        <v>1.95</v>
      </c>
      <c r="F30" s="6">
        <v>0.329</v>
      </c>
    </row>
    <row r="31" spans="1:6" ht="12.75">
      <c r="A31">
        <v>1998</v>
      </c>
      <c r="B31">
        <v>70</v>
      </c>
      <c r="C31" s="6">
        <v>0.271</v>
      </c>
      <c r="D31">
        <v>1998</v>
      </c>
      <c r="E31" s="4">
        <v>1.84</v>
      </c>
      <c r="F31" s="6">
        <v>0.271</v>
      </c>
    </row>
    <row r="32" spans="1:6" ht="12.75">
      <c r="A32">
        <v>1999</v>
      </c>
      <c r="B32">
        <v>89</v>
      </c>
      <c r="C32" s="6">
        <v>0.307</v>
      </c>
      <c r="D32">
        <v>1999</v>
      </c>
      <c r="E32" s="4">
        <v>1.76</v>
      </c>
      <c r="F32" s="6">
        <v>0.307</v>
      </c>
    </row>
    <row r="33" spans="1:6" ht="12.75">
      <c r="A33">
        <v>2000</v>
      </c>
      <c r="B33">
        <v>108</v>
      </c>
      <c r="C33" s="6">
        <v>0.337</v>
      </c>
      <c r="D33">
        <v>2000</v>
      </c>
      <c r="E33" s="4">
        <v>1.77</v>
      </c>
      <c r="F33" s="6">
        <v>0.337</v>
      </c>
    </row>
    <row r="34" spans="1:6" ht="12.75">
      <c r="A34">
        <v>2001</v>
      </c>
      <c r="B34">
        <v>110</v>
      </c>
      <c r="C34" s="6">
        <v>0.309</v>
      </c>
      <c r="D34">
        <v>2001</v>
      </c>
      <c r="E34" s="4">
        <v>1.78</v>
      </c>
      <c r="F34" s="6">
        <v>0.309</v>
      </c>
    </row>
    <row r="35" spans="1:6" ht="12.75">
      <c r="A35">
        <v>2002</v>
      </c>
      <c r="B35">
        <v>98</v>
      </c>
      <c r="C35" s="6">
        <v>0.261</v>
      </c>
      <c r="D35">
        <v>2002</v>
      </c>
      <c r="E35" s="4">
        <v>1.85</v>
      </c>
      <c r="F35" s="6">
        <v>0.261</v>
      </c>
    </row>
    <row r="36" spans="1:6" ht="12.75">
      <c r="A36">
        <v>2003</v>
      </c>
      <c r="B36">
        <v>109</v>
      </c>
      <c r="C36" s="6">
        <v>0.293</v>
      </c>
      <c r="D36">
        <v>2003</v>
      </c>
      <c r="E36" s="4">
        <v>1.73</v>
      </c>
      <c r="F36" s="6">
        <v>0.293</v>
      </c>
    </row>
    <row r="37" spans="1:6" ht="12.75">
      <c r="A37">
        <v>2004</v>
      </c>
      <c r="B37">
        <v>112</v>
      </c>
      <c r="C37" s="6">
        <v>0.277</v>
      </c>
      <c r="D37">
        <v>2004</v>
      </c>
      <c r="E37" s="4">
        <v>1.9</v>
      </c>
      <c r="F37" s="6">
        <v>0.277</v>
      </c>
    </row>
    <row r="40" ht="12.75">
      <c r="A40" t="s">
        <v>83</v>
      </c>
    </row>
    <row r="43" spans="2:3" ht="12.75">
      <c r="B43" t="s">
        <v>195</v>
      </c>
      <c r="C43" t="s">
        <v>179</v>
      </c>
    </row>
    <row r="44" spans="1:3" ht="12.75">
      <c r="A44">
        <v>1993</v>
      </c>
      <c r="B44">
        <v>91</v>
      </c>
      <c r="C44">
        <v>75</v>
      </c>
    </row>
    <row r="45" spans="1:3" ht="12.75">
      <c r="A45">
        <v>1994</v>
      </c>
      <c r="B45">
        <v>90</v>
      </c>
      <c r="C45">
        <v>66</v>
      </c>
    </row>
    <row r="46" spans="1:3" ht="12.75">
      <c r="A46">
        <v>1995</v>
      </c>
      <c r="B46">
        <v>95</v>
      </c>
      <c r="C46">
        <v>64</v>
      </c>
    </row>
    <row r="47" spans="1:3" ht="12.75">
      <c r="A47">
        <v>1996</v>
      </c>
      <c r="B47">
        <v>107</v>
      </c>
      <c r="C47">
        <v>81</v>
      </c>
    </row>
    <row r="48" spans="1:3" ht="12.75">
      <c r="A48">
        <v>1997</v>
      </c>
      <c r="B48">
        <v>99</v>
      </c>
      <c r="C48">
        <v>77</v>
      </c>
    </row>
    <row r="49" spans="1:3" ht="12.75">
      <c r="A49">
        <v>1998</v>
      </c>
      <c r="B49">
        <v>70</v>
      </c>
      <c r="C49">
        <v>51</v>
      </c>
    </row>
    <row r="50" spans="1:3" ht="12.75">
      <c r="A50">
        <v>1999</v>
      </c>
      <c r="B50">
        <v>89</v>
      </c>
      <c r="C50">
        <v>58</v>
      </c>
    </row>
    <row r="51" spans="1:3" ht="12.75">
      <c r="A51">
        <v>2000</v>
      </c>
      <c r="B51">
        <v>108</v>
      </c>
      <c r="C51">
        <v>57</v>
      </c>
    </row>
    <row r="52" spans="1:3" ht="12.75">
      <c r="A52">
        <v>2001</v>
      </c>
      <c r="B52">
        <v>110</v>
      </c>
      <c r="C52">
        <v>46</v>
      </c>
    </row>
    <row r="53" spans="1:3" ht="12.75">
      <c r="A53">
        <v>2002</v>
      </c>
      <c r="B53">
        <v>98</v>
      </c>
      <c r="C53">
        <v>40</v>
      </c>
    </row>
    <row r="54" spans="1:3" ht="12.75">
      <c r="A54">
        <v>2003</v>
      </c>
      <c r="B54">
        <v>109</v>
      </c>
      <c r="C54">
        <v>32</v>
      </c>
    </row>
    <row r="55" spans="1:3" ht="12.75">
      <c r="A55">
        <v>2004</v>
      </c>
      <c r="B55">
        <v>112</v>
      </c>
      <c r="C55">
        <v>37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7" sqref="A17"/>
    </sheetView>
  </sheetViews>
  <sheetFormatPr defaultColWidth="11.00390625" defaultRowHeight="12.75"/>
  <sheetData>
    <row r="2" ht="12.75">
      <c r="A2" t="s">
        <v>86</v>
      </c>
    </row>
    <row r="4" spans="2:3" ht="12.75">
      <c r="B4" s="7" t="s">
        <v>87</v>
      </c>
      <c r="C4" t="s">
        <v>181</v>
      </c>
    </row>
    <row r="5" spans="1:3" ht="12.75">
      <c r="A5" t="s">
        <v>182</v>
      </c>
      <c r="B5">
        <v>92</v>
      </c>
      <c r="C5">
        <v>2</v>
      </c>
    </row>
    <row r="6" spans="1:3" ht="12.75">
      <c r="A6" t="s">
        <v>183</v>
      </c>
      <c r="B6">
        <v>82</v>
      </c>
      <c r="C6">
        <v>2.14</v>
      </c>
    </row>
    <row r="7" spans="1:3" ht="12.75">
      <c r="A7" t="s">
        <v>184</v>
      </c>
      <c r="B7">
        <v>77</v>
      </c>
      <c r="C7">
        <v>1.95</v>
      </c>
    </row>
    <row r="8" spans="1:3" ht="12.75">
      <c r="A8" t="s">
        <v>185</v>
      </c>
      <c r="B8">
        <v>70</v>
      </c>
      <c r="C8">
        <v>1.84</v>
      </c>
    </row>
    <row r="9" spans="1:3" ht="12.75">
      <c r="A9" t="s">
        <v>186</v>
      </c>
      <c r="B9">
        <v>71</v>
      </c>
      <c r="C9">
        <v>1.76</v>
      </c>
    </row>
    <row r="10" spans="1:3" ht="12.75">
      <c r="A10" t="s">
        <v>187</v>
      </c>
      <c r="B10">
        <v>68</v>
      </c>
      <c r="C10">
        <v>1.77</v>
      </c>
    </row>
    <row r="11" spans="1:3" ht="12.75">
      <c r="A11" t="s">
        <v>188</v>
      </c>
      <c r="B11">
        <v>86</v>
      </c>
      <c r="C11">
        <v>1.78</v>
      </c>
    </row>
    <row r="12" spans="1:3" ht="12.75">
      <c r="A12" t="s">
        <v>189</v>
      </c>
      <c r="B12">
        <v>84</v>
      </c>
      <c r="C12" s="4">
        <v>1.85</v>
      </c>
    </row>
    <row r="13" spans="1:3" ht="12.75">
      <c r="A13">
        <v>2003</v>
      </c>
      <c r="B13">
        <v>78</v>
      </c>
      <c r="C13" s="4">
        <v>1.73</v>
      </c>
    </row>
    <row r="14" spans="1:3" ht="12.75">
      <c r="A14">
        <v>2004</v>
      </c>
      <c r="B14">
        <v>74</v>
      </c>
      <c r="C14" s="4">
        <v>1.9</v>
      </c>
    </row>
    <row r="16" ht="12.75">
      <c r="A16" t="s">
        <v>88</v>
      </c>
    </row>
    <row r="18" ht="12.75">
      <c r="A18" t="s">
        <v>190</v>
      </c>
    </row>
    <row r="19" ht="15">
      <c r="A19" s="5" t="s">
        <v>194</v>
      </c>
    </row>
    <row r="21" ht="12.75">
      <c r="A21" t="s">
        <v>85</v>
      </c>
    </row>
    <row r="24" spans="2:6" ht="12.75">
      <c r="B24" t="s">
        <v>180</v>
      </c>
      <c r="C24" t="s">
        <v>191</v>
      </c>
      <c r="D24" t="s">
        <v>192</v>
      </c>
      <c r="E24" t="s">
        <v>193</v>
      </c>
      <c r="F24" t="s">
        <v>291</v>
      </c>
    </row>
    <row r="27" spans="1:6" ht="12.75">
      <c r="A27" t="s">
        <v>182</v>
      </c>
      <c r="B27">
        <v>92</v>
      </c>
      <c r="C27">
        <v>42</v>
      </c>
      <c r="D27">
        <v>9</v>
      </c>
      <c r="E27">
        <v>34</v>
      </c>
      <c r="F27">
        <v>177</v>
      </c>
    </row>
    <row r="28" spans="1:6" ht="12.75">
      <c r="A28" t="s">
        <v>183</v>
      </c>
      <c r="B28">
        <v>82</v>
      </c>
      <c r="C28">
        <v>48</v>
      </c>
      <c r="D28">
        <v>25</v>
      </c>
      <c r="E28">
        <v>32</v>
      </c>
      <c r="F28">
        <v>187</v>
      </c>
    </row>
    <row r="29" spans="1:6" ht="12.75">
      <c r="A29" t="s">
        <v>184</v>
      </c>
      <c r="B29">
        <v>77</v>
      </c>
      <c r="C29">
        <v>63</v>
      </c>
      <c r="D29">
        <v>18</v>
      </c>
      <c r="E29">
        <v>31</v>
      </c>
      <c r="F29">
        <v>189</v>
      </c>
    </row>
    <row r="30" spans="1:6" ht="12.75">
      <c r="A30" t="s">
        <v>185</v>
      </c>
      <c r="B30">
        <v>70</v>
      </c>
      <c r="C30">
        <v>52</v>
      </c>
      <c r="D30">
        <v>20</v>
      </c>
      <c r="E30">
        <v>30</v>
      </c>
      <c r="F30">
        <v>172</v>
      </c>
    </row>
    <row r="31" spans="1:6" ht="12.75">
      <c r="A31" t="s">
        <v>186</v>
      </c>
      <c r="B31">
        <v>71</v>
      </c>
      <c r="C31">
        <v>31</v>
      </c>
      <c r="D31">
        <v>19</v>
      </c>
      <c r="E31">
        <v>23</v>
      </c>
      <c r="F31">
        <v>144</v>
      </c>
    </row>
    <row r="32" spans="1:6" ht="12.75">
      <c r="A32" t="s">
        <v>187</v>
      </c>
      <c r="B32">
        <v>68</v>
      </c>
      <c r="C32">
        <v>31</v>
      </c>
      <c r="D32">
        <v>18</v>
      </c>
      <c r="E32">
        <v>14</v>
      </c>
      <c r="F32">
        <v>131</v>
      </c>
    </row>
    <row r="33" spans="1:6" ht="12.75">
      <c r="A33" t="s">
        <v>188</v>
      </c>
      <c r="B33">
        <v>86</v>
      </c>
      <c r="C33">
        <v>43</v>
      </c>
      <c r="D33">
        <v>25</v>
      </c>
      <c r="E33">
        <v>29</v>
      </c>
      <c r="F33">
        <v>183</v>
      </c>
    </row>
    <row r="34" spans="1:6" ht="12.75">
      <c r="A34" t="s">
        <v>189</v>
      </c>
      <c r="B34">
        <v>84</v>
      </c>
      <c r="C34">
        <v>36</v>
      </c>
      <c r="D34">
        <v>26</v>
      </c>
      <c r="E34">
        <v>36</v>
      </c>
      <c r="F34">
        <v>182</v>
      </c>
    </row>
    <row r="37" ht="12.75">
      <c r="A37" t="s">
        <v>168</v>
      </c>
    </row>
    <row r="38" ht="12.75">
      <c r="A38" t="s">
        <v>3</v>
      </c>
    </row>
    <row r="39" ht="12.75">
      <c r="A39" t="s">
        <v>85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E16" sqref="E16"/>
    </sheetView>
  </sheetViews>
  <sheetFormatPr defaultColWidth="11.00390625" defaultRowHeight="12.75"/>
  <sheetData>
    <row r="1" spans="1:3" ht="12.75">
      <c r="A1" t="s">
        <v>67</v>
      </c>
      <c r="C1" s="8">
        <v>37194</v>
      </c>
    </row>
    <row r="3" spans="2:3" ht="12.75">
      <c r="B3" t="s">
        <v>31</v>
      </c>
      <c r="C3" t="s">
        <v>32</v>
      </c>
    </row>
    <row r="4" spans="1:3" ht="12.75">
      <c r="A4">
        <v>1982</v>
      </c>
      <c r="B4">
        <v>671</v>
      </c>
      <c r="C4" s="4">
        <v>570.82126944134</v>
      </c>
    </row>
    <row r="5" spans="1:3" ht="12.75">
      <c r="A5">
        <v>1983</v>
      </c>
      <c r="B5">
        <v>679</v>
      </c>
      <c r="C5" s="4">
        <v>538.1223618803645</v>
      </c>
    </row>
    <row r="6" spans="1:3" ht="12.75">
      <c r="A6">
        <v>1984</v>
      </c>
      <c r="B6">
        <v>701</v>
      </c>
      <c r="C6" s="4">
        <v>539.9268648906298</v>
      </c>
    </row>
    <row r="7" spans="1:3" ht="12.75">
      <c r="A7">
        <v>1985</v>
      </c>
      <c r="B7">
        <v>735</v>
      </c>
      <c r="C7" s="4">
        <v>558.0639801075802</v>
      </c>
    </row>
    <row r="8" spans="1:3" ht="12.75">
      <c r="A8">
        <v>1986</v>
      </c>
      <c r="B8">
        <v>785</v>
      </c>
      <c r="C8" s="4">
        <v>620.1437123437407</v>
      </c>
    </row>
    <row r="9" spans="1:3" ht="12.75">
      <c r="A9">
        <v>1987</v>
      </c>
      <c r="B9">
        <v>829</v>
      </c>
      <c r="C9" s="4">
        <v>612.4914883643172</v>
      </c>
    </row>
    <row r="10" spans="1:3" ht="12.75">
      <c r="A10">
        <v>1988</v>
      </c>
      <c r="B10">
        <v>868</v>
      </c>
      <c r="C10" s="4">
        <v>640.5838532284768</v>
      </c>
    </row>
    <row r="11" spans="1:3" ht="12.75">
      <c r="A11">
        <v>1989</v>
      </c>
      <c r="B11">
        <v>911</v>
      </c>
      <c r="C11" s="4">
        <v>666.8998197587765</v>
      </c>
    </row>
    <row r="12" spans="1:3" ht="12.75">
      <c r="A12">
        <v>1990</v>
      </c>
      <c r="B12">
        <v>973</v>
      </c>
      <c r="C12" s="4">
        <v>729.6139365715338</v>
      </c>
    </row>
    <row r="13" spans="1:5" ht="12.75">
      <c r="A13">
        <v>1991</v>
      </c>
      <c r="B13">
        <v>1059</v>
      </c>
      <c r="C13" s="4">
        <v>758.1770998072869</v>
      </c>
      <c r="E13" t="s">
        <v>175</v>
      </c>
    </row>
    <row r="14" spans="1:3" ht="12.75">
      <c r="A14">
        <v>1992</v>
      </c>
      <c r="B14">
        <v>1084</v>
      </c>
      <c r="C14" s="4">
        <v>757.6662669393654</v>
      </c>
    </row>
    <row r="15" spans="1:5" ht="12.75">
      <c r="A15">
        <v>1993</v>
      </c>
      <c r="B15">
        <v>1082</v>
      </c>
      <c r="C15" s="4">
        <v>747.1477672380441</v>
      </c>
      <c r="E15">
        <f>(B26-B20)/B20</f>
        <v>-0.03665987780040733</v>
      </c>
    </row>
    <row r="16" spans="1:3" ht="12.75">
      <c r="A16">
        <v>1994</v>
      </c>
      <c r="B16">
        <v>1047</v>
      </c>
      <c r="C16" s="4">
        <v>713.5909260836969</v>
      </c>
    </row>
    <row r="17" spans="1:3" ht="12.75">
      <c r="A17">
        <v>1995</v>
      </c>
      <c r="B17">
        <v>1009</v>
      </c>
      <c r="C17" s="4">
        <v>684.4633093538757</v>
      </c>
    </row>
    <row r="18" spans="1:3" ht="12.75">
      <c r="A18">
        <v>1996</v>
      </c>
      <c r="B18">
        <v>1002</v>
      </c>
      <c r="C18" s="4">
        <v>636.6357844734767</v>
      </c>
    </row>
    <row r="19" spans="1:3" ht="12.75">
      <c r="A19">
        <v>1997</v>
      </c>
      <c r="B19">
        <v>993</v>
      </c>
      <c r="C19" s="4">
        <v>610.9769071861072</v>
      </c>
    </row>
    <row r="20" spans="1:3" ht="12.75">
      <c r="A20">
        <v>1998</v>
      </c>
      <c r="B20">
        <v>982</v>
      </c>
      <c r="C20" s="4">
        <v>567.5849526999094</v>
      </c>
    </row>
    <row r="21" spans="1:3" ht="12.75">
      <c r="A21">
        <v>1999</v>
      </c>
      <c r="B21">
        <v>958</v>
      </c>
      <c r="C21" s="4">
        <v>522.9527112818429</v>
      </c>
    </row>
    <row r="22" spans="1:3" ht="12.75">
      <c r="A22">
        <v>2000</v>
      </c>
      <c r="B22">
        <v>984</v>
      </c>
      <c r="C22" s="4">
        <v>506.529864807326</v>
      </c>
    </row>
    <row r="23" spans="1:5" ht="12.75">
      <c r="A23">
        <v>2001</v>
      </c>
      <c r="B23">
        <v>984</v>
      </c>
      <c r="C23" s="4">
        <v>504.5</v>
      </c>
      <c r="E23" t="s">
        <v>174</v>
      </c>
    </row>
    <row r="24" spans="1:3" ht="12.75">
      <c r="A24">
        <v>2002</v>
      </c>
      <c r="B24">
        <v>969</v>
      </c>
      <c r="C24" s="4">
        <v>494.4</v>
      </c>
    </row>
    <row r="25" spans="1:5" ht="12.75">
      <c r="A25">
        <v>2003</v>
      </c>
      <c r="B25">
        <v>965</v>
      </c>
      <c r="C25" s="4">
        <v>475.8</v>
      </c>
      <c r="E25" s="2">
        <f>(B26-B14)/B14</f>
        <v>-0.12730627306273062</v>
      </c>
    </row>
    <row r="26" spans="1:3" ht="12.75">
      <c r="A26">
        <v>2004</v>
      </c>
      <c r="B26">
        <v>946</v>
      </c>
      <c r="C26" s="4">
        <v>465.5</v>
      </c>
    </row>
    <row r="30" ht="12.75">
      <c r="A30" t="s">
        <v>164</v>
      </c>
    </row>
    <row r="31" ht="12.75">
      <c r="A31" t="s">
        <v>165</v>
      </c>
    </row>
    <row r="32" ht="12.75">
      <c r="B32" t="s">
        <v>166</v>
      </c>
    </row>
    <row r="33" ht="12.75">
      <c r="B33" t="s">
        <v>167</v>
      </c>
    </row>
    <row r="34" ht="12.75">
      <c r="B34" t="s">
        <v>61</v>
      </c>
    </row>
    <row r="35" ht="12.75">
      <c r="B35" t="s">
        <v>62</v>
      </c>
    </row>
    <row r="36" ht="12.75">
      <c r="B36" t="s">
        <v>63</v>
      </c>
    </row>
    <row r="37" ht="12.75">
      <c r="B37" t="s">
        <v>64</v>
      </c>
    </row>
    <row r="38" ht="12.75">
      <c r="A38" t="s">
        <v>65</v>
      </c>
    </row>
    <row r="39" ht="12.75">
      <c r="B39" t="s">
        <v>0</v>
      </c>
    </row>
    <row r="40" ht="12.75">
      <c r="B40" t="s">
        <v>107</v>
      </c>
    </row>
    <row r="42" ht="12.75">
      <c r="B42" t="s">
        <v>66</v>
      </c>
    </row>
    <row r="46" ht="12.75">
      <c r="B46" t="s">
        <v>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">
      <selection activeCell="F34" sqref="F34"/>
    </sheetView>
  </sheetViews>
  <sheetFormatPr defaultColWidth="11.00390625" defaultRowHeight="12.75"/>
  <cols>
    <col min="1" max="1" width="7.00390625" style="5" customWidth="1"/>
    <col min="2" max="5" width="6.625" style="9" customWidth="1"/>
    <col min="6" max="8" width="7.875" style="9" customWidth="1"/>
    <col min="9" max="16384" width="10.75390625" style="5" customWidth="1"/>
  </cols>
  <sheetData>
    <row r="1" ht="15">
      <c r="A1" s="5" t="s">
        <v>68</v>
      </c>
    </row>
    <row r="3" spans="2:8" ht="15">
      <c r="B3" s="9" t="s">
        <v>217</v>
      </c>
      <c r="C3" s="9" t="s">
        <v>218</v>
      </c>
      <c r="D3" s="9" t="s">
        <v>219</v>
      </c>
      <c r="E3" s="9" t="s">
        <v>220</v>
      </c>
      <c r="F3" s="9" t="s">
        <v>221</v>
      </c>
      <c r="G3" s="9" t="s">
        <v>222</v>
      </c>
      <c r="H3" s="9" t="s">
        <v>223</v>
      </c>
    </row>
    <row r="4" spans="1:8" ht="15">
      <c r="A4" s="5">
        <v>1993</v>
      </c>
      <c r="B4" s="9">
        <v>1.7</v>
      </c>
      <c r="C4" s="9">
        <v>2.1</v>
      </c>
      <c r="D4" s="9">
        <v>0.2</v>
      </c>
      <c r="E4" s="9" t="s">
        <v>224</v>
      </c>
      <c r="F4" s="9">
        <v>69</v>
      </c>
      <c r="G4" s="9">
        <v>72.3</v>
      </c>
      <c r="H4" s="9" t="s">
        <v>224</v>
      </c>
    </row>
    <row r="5" spans="1:8" ht="15">
      <c r="A5" s="5">
        <v>1994</v>
      </c>
      <c r="B5" s="9">
        <v>1.6</v>
      </c>
      <c r="C5" s="9">
        <v>1.9</v>
      </c>
      <c r="D5" s="9">
        <v>0.2</v>
      </c>
      <c r="E5" s="9" t="s">
        <v>224</v>
      </c>
      <c r="F5" s="9">
        <v>71.3</v>
      </c>
      <c r="G5" s="9">
        <v>78.2</v>
      </c>
      <c r="H5" s="9" t="s">
        <v>224</v>
      </c>
    </row>
    <row r="6" spans="1:8" ht="15">
      <c r="A6" s="5">
        <v>1995</v>
      </c>
      <c r="B6" s="9">
        <v>1.8</v>
      </c>
      <c r="C6" s="9">
        <v>1.7</v>
      </c>
      <c r="D6" s="9">
        <v>0.2</v>
      </c>
      <c r="E6" s="9">
        <v>562.9</v>
      </c>
      <c r="F6" s="9">
        <v>72.5</v>
      </c>
      <c r="G6" s="9">
        <v>80.6</v>
      </c>
      <c r="H6" s="9">
        <v>719.7</v>
      </c>
    </row>
    <row r="7" spans="1:8" ht="15">
      <c r="A7" s="5">
        <v>1996</v>
      </c>
      <c r="B7" s="9">
        <v>1.7</v>
      </c>
      <c r="C7" s="9">
        <v>1.8</v>
      </c>
      <c r="D7" s="9">
        <v>0.2</v>
      </c>
      <c r="E7" s="9">
        <v>623.5</v>
      </c>
      <c r="F7" s="9">
        <v>79.4</v>
      </c>
      <c r="G7" s="9">
        <v>89.4</v>
      </c>
      <c r="H7" s="9">
        <v>796</v>
      </c>
    </row>
    <row r="8" spans="1:8" ht="15">
      <c r="A8" s="5">
        <v>1997</v>
      </c>
      <c r="B8" s="9">
        <v>1.7</v>
      </c>
      <c r="C8" s="9">
        <v>1.7</v>
      </c>
      <c r="D8" s="9">
        <v>0.2</v>
      </c>
      <c r="E8" s="9">
        <v>672.2</v>
      </c>
      <c r="F8" s="9">
        <v>77.5</v>
      </c>
      <c r="G8" s="9">
        <v>115</v>
      </c>
      <c r="H8" s="9">
        <v>868.3</v>
      </c>
    </row>
    <row r="9" spans="1:8" ht="15">
      <c r="A9" s="5">
        <v>1998</v>
      </c>
      <c r="B9" s="9">
        <v>1.5</v>
      </c>
      <c r="C9" s="9">
        <v>2.1</v>
      </c>
      <c r="D9" s="9">
        <v>0.3</v>
      </c>
      <c r="E9" s="9">
        <v>699</v>
      </c>
      <c r="F9" s="9">
        <v>76.6</v>
      </c>
      <c r="G9" s="9">
        <v>127.1</v>
      </c>
      <c r="H9" s="9">
        <v>906.6</v>
      </c>
    </row>
    <row r="10" spans="1:8" ht="15">
      <c r="A10" s="5">
        <v>1999</v>
      </c>
      <c r="B10" s="9">
        <v>1.8</v>
      </c>
      <c r="C10" s="9">
        <v>1.9</v>
      </c>
      <c r="D10" s="9">
        <v>0.2</v>
      </c>
      <c r="E10" s="9">
        <v>709.2</v>
      </c>
      <c r="F10" s="9">
        <v>74.5</v>
      </c>
      <c r="G10" s="9">
        <v>119.4</v>
      </c>
      <c r="H10" s="9">
        <v>907</v>
      </c>
    </row>
    <row r="11" spans="1:8" ht="15">
      <c r="A11" s="5">
        <v>2000</v>
      </c>
      <c r="B11" s="9">
        <v>1.6</v>
      </c>
      <c r="C11" s="9">
        <v>2</v>
      </c>
      <c r="D11" s="9">
        <v>0.2</v>
      </c>
      <c r="E11" s="9">
        <v>724.2</v>
      </c>
      <c r="F11" s="9">
        <v>82.3</v>
      </c>
      <c r="G11" s="9">
        <v>121.8</v>
      </c>
      <c r="H11" s="9">
        <v>932.1</v>
      </c>
    </row>
    <row r="12" spans="1:8" ht="15">
      <c r="A12" s="5">
        <v>2001</v>
      </c>
      <c r="B12" s="9">
        <v>1.6</v>
      </c>
      <c r="C12" s="9">
        <v>2.4</v>
      </c>
      <c r="D12" s="9">
        <v>0.2</v>
      </c>
      <c r="E12" s="9">
        <v>784.5</v>
      </c>
      <c r="F12" s="9">
        <v>87.1</v>
      </c>
      <c r="G12" s="9">
        <v>137</v>
      </c>
      <c r="H12" s="9">
        <v>1012.8</v>
      </c>
    </row>
    <row r="13" spans="1:8" ht="15">
      <c r="A13" s="5">
        <v>2002</v>
      </c>
      <c r="B13" s="9">
        <v>1.6</v>
      </c>
      <c r="C13" s="9">
        <v>2</v>
      </c>
      <c r="D13" s="9">
        <v>0.2</v>
      </c>
      <c r="E13" s="9">
        <v>815.3</v>
      </c>
      <c r="F13" s="9">
        <v>91.5</v>
      </c>
      <c r="G13" s="9">
        <v>106.9</v>
      </c>
      <c r="H13" s="9">
        <v>1017.5</v>
      </c>
    </row>
    <row r="14" spans="1:8" ht="15">
      <c r="A14" s="5">
        <v>2003</v>
      </c>
      <c r="B14" s="9">
        <v>1.5</v>
      </c>
      <c r="C14" s="9">
        <v>1.8</v>
      </c>
      <c r="D14" s="9">
        <v>0.2</v>
      </c>
      <c r="E14" s="9">
        <v>798</v>
      </c>
      <c r="F14" s="9">
        <v>91.7</v>
      </c>
      <c r="G14" s="9">
        <v>99.2</v>
      </c>
      <c r="H14" s="9">
        <v>992.4</v>
      </c>
    </row>
    <row r="15" spans="1:8" ht="15">
      <c r="A15" s="5">
        <v>2004</v>
      </c>
      <c r="B15" s="9">
        <v>1.3</v>
      </c>
      <c r="C15" s="9">
        <v>1.5</v>
      </c>
      <c r="D15" s="9">
        <v>0.2</v>
      </c>
      <c r="E15" s="9" t="s">
        <v>225</v>
      </c>
      <c r="F15" s="9" t="s">
        <v>225</v>
      </c>
      <c r="G15" s="9">
        <v>82</v>
      </c>
      <c r="H15" s="9" t="s">
        <v>224</v>
      </c>
    </row>
    <row r="16" ht="15">
      <c r="A16" s="5">
        <v>2005</v>
      </c>
    </row>
    <row r="17" ht="15">
      <c r="A17" s="5">
        <v>2006</v>
      </c>
    </row>
    <row r="18" ht="15">
      <c r="A18" s="5">
        <v>2007</v>
      </c>
    </row>
    <row r="19" ht="15">
      <c r="A19" s="5">
        <v>2008</v>
      </c>
    </row>
    <row r="21" spans="1:4" ht="15">
      <c r="A21" s="10">
        <v>37195</v>
      </c>
      <c r="B21" s="11"/>
      <c r="D21" s="11" t="s">
        <v>19</v>
      </c>
    </row>
    <row r="22" spans="1:5" ht="15">
      <c r="A22" s="5" t="s">
        <v>226</v>
      </c>
      <c r="E22" s="11" t="s">
        <v>18</v>
      </c>
    </row>
    <row r="24" ht="15">
      <c r="A24" s="5" t="s">
        <v>119</v>
      </c>
    </row>
    <row r="26" ht="15">
      <c r="A26" s="5" t="s">
        <v>309</v>
      </c>
    </row>
    <row r="27" ht="15">
      <c r="B27" s="9" t="s">
        <v>108</v>
      </c>
    </row>
    <row r="29" ht="15">
      <c r="A29" s="5" t="s">
        <v>120</v>
      </c>
    </row>
    <row r="30" spans="2:3" ht="15">
      <c r="B30" s="9" t="s">
        <v>121</v>
      </c>
      <c r="C30" s="9" t="s">
        <v>240</v>
      </c>
    </row>
    <row r="31" spans="1:6" ht="15">
      <c r="A31" s="5">
        <v>1995</v>
      </c>
      <c r="B31" s="9">
        <v>719.7</v>
      </c>
      <c r="C31" s="9">
        <v>684.5</v>
      </c>
      <c r="F31" s="11" t="s">
        <v>20</v>
      </c>
    </row>
    <row r="32" spans="1:6" ht="15">
      <c r="A32" s="5">
        <v>1996</v>
      </c>
      <c r="B32" s="9">
        <v>796</v>
      </c>
      <c r="C32" s="9">
        <v>636.6</v>
      </c>
      <c r="F32" s="11" t="s">
        <v>21</v>
      </c>
    </row>
    <row r="33" spans="1:6" ht="15">
      <c r="A33" s="5">
        <v>1997</v>
      </c>
      <c r="B33" s="9">
        <v>868.3</v>
      </c>
      <c r="C33" s="9">
        <v>611</v>
      </c>
      <c r="F33" s="11" t="s">
        <v>22</v>
      </c>
    </row>
    <row r="34" spans="1:3" ht="15">
      <c r="A34" s="5">
        <v>1998</v>
      </c>
      <c r="B34" s="9">
        <v>906.6</v>
      </c>
      <c r="C34" s="9">
        <v>567.6</v>
      </c>
    </row>
    <row r="35" spans="1:3" ht="15">
      <c r="A35" s="5">
        <v>1999</v>
      </c>
      <c r="B35" s="9">
        <v>907</v>
      </c>
      <c r="C35" s="9">
        <v>523</v>
      </c>
    </row>
    <row r="36" spans="1:3" ht="15">
      <c r="A36" s="5">
        <v>2000</v>
      </c>
      <c r="B36" s="9">
        <v>932.1</v>
      </c>
      <c r="C36" s="9">
        <v>506.5</v>
      </c>
    </row>
    <row r="37" spans="1:3" ht="15">
      <c r="A37" s="5">
        <v>2001</v>
      </c>
      <c r="B37" s="9">
        <v>1012.8</v>
      </c>
      <c r="C37" s="9">
        <v>504.5</v>
      </c>
    </row>
    <row r="38" spans="1:3" ht="15">
      <c r="A38" s="5">
        <v>2002</v>
      </c>
      <c r="B38" s="9">
        <v>1017.5</v>
      </c>
      <c r="C38" s="9">
        <v>494.4</v>
      </c>
    </row>
    <row r="39" spans="1:3" ht="15">
      <c r="A39" s="5">
        <v>2003</v>
      </c>
      <c r="B39" s="9">
        <v>992.4</v>
      </c>
      <c r="C39" s="9">
        <v>475.8</v>
      </c>
    </row>
    <row r="40" spans="1:3" ht="15">
      <c r="A40" s="5">
        <v>2004</v>
      </c>
      <c r="C40" s="9">
        <v>465.5</v>
      </c>
    </row>
    <row r="42" ht="15">
      <c r="A42" s="5" t="s">
        <v>308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2" sqref="A2"/>
    </sheetView>
  </sheetViews>
  <sheetFormatPr defaultColWidth="11.00390625" defaultRowHeight="12.75"/>
  <cols>
    <col min="1" max="1" width="6.125" style="5" customWidth="1"/>
    <col min="2" max="2" width="6.00390625" style="5" customWidth="1"/>
    <col min="3" max="3" width="5.875" style="5" customWidth="1"/>
    <col min="4" max="16384" width="10.75390625" style="5" customWidth="1"/>
  </cols>
  <sheetData>
    <row r="1" ht="15">
      <c r="A1" s="5" t="s">
        <v>302</v>
      </c>
    </row>
    <row r="2" ht="15">
      <c r="A2" s="5" t="s">
        <v>23</v>
      </c>
    </row>
    <row r="3" spans="2:3" ht="15">
      <c r="B3" s="5" t="s">
        <v>24</v>
      </c>
      <c r="C3" s="5" t="s">
        <v>240</v>
      </c>
    </row>
    <row r="4" spans="1:3" ht="15">
      <c r="A4" s="13">
        <v>1982</v>
      </c>
      <c r="B4" s="14">
        <v>304.9198900150786</v>
      </c>
      <c r="C4" s="15">
        <v>570.82126944134</v>
      </c>
    </row>
    <row r="5" spans="1:3" ht="15">
      <c r="A5" s="13">
        <v>1983</v>
      </c>
      <c r="B5" s="14">
        <v>310.18529717699994</v>
      </c>
      <c r="C5" s="15">
        <v>538.1223618803645</v>
      </c>
    </row>
    <row r="6" spans="1:3" ht="15">
      <c r="A6" s="13">
        <v>1984</v>
      </c>
      <c r="B6" s="14">
        <v>320.7253437306787</v>
      </c>
      <c r="C6" s="15">
        <v>539.9268648906298</v>
      </c>
    </row>
    <row r="7" spans="1:3" ht="15">
      <c r="A7" s="13">
        <v>1985</v>
      </c>
      <c r="B7" s="14">
        <v>342.8288950156339</v>
      </c>
      <c r="C7" s="15">
        <v>558.0639801075802</v>
      </c>
    </row>
    <row r="8" spans="1:3" ht="15">
      <c r="A8" s="13">
        <v>1986</v>
      </c>
      <c r="B8" s="14">
        <v>356.952136769257</v>
      </c>
      <c r="C8" s="15">
        <v>620.1437123437407</v>
      </c>
    </row>
    <row r="9" spans="1:3" ht="15">
      <c r="A9" s="13">
        <v>1987</v>
      </c>
      <c r="B9" s="14">
        <v>397.05894922212957</v>
      </c>
      <c r="C9" s="15">
        <v>612.4914883643172</v>
      </c>
    </row>
    <row r="10" spans="1:3" ht="15">
      <c r="A10" s="13">
        <v>1988</v>
      </c>
      <c r="B10" s="14">
        <v>430.3375235913987</v>
      </c>
      <c r="C10" s="15">
        <v>640.5838532284768</v>
      </c>
    </row>
    <row r="11" spans="1:3" ht="15">
      <c r="A11" s="13">
        <v>1989</v>
      </c>
      <c r="B11" s="14">
        <v>475.9718719828587</v>
      </c>
      <c r="C11" s="15">
        <v>666.8998197587765</v>
      </c>
    </row>
    <row r="12" spans="1:3" ht="15">
      <c r="A12" s="13">
        <v>1990</v>
      </c>
      <c r="B12" s="14">
        <v>494.247938050978</v>
      </c>
      <c r="C12" s="15">
        <v>729.6139365715338</v>
      </c>
    </row>
    <row r="13" spans="1:3" ht="15">
      <c r="A13" s="13">
        <v>1991</v>
      </c>
      <c r="B13" s="14">
        <v>522.6566847195521</v>
      </c>
      <c r="C13" s="15">
        <v>758.1770998072869</v>
      </c>
    </row>
    <row r="14" spans="1:3" ht="15">
      <c r="A14" s="13">
        <v>1992</v>
      </c>
      <c r="B14" s="14">
        <v>556.1676400058623</v>
      </c>
      <c r="C14" s="15">
        <v>757.6662669393654</v>
      </c>
    </row>
    <row r="15" spans="1:3" ht="15">
      <c r="A15" s="13">
        <v>1993</v>
      </c>
      <c r="B15" s="14">
        <v>573.8082344975427</v>
      </c>
      <c r="C15" s="15">
        <v>747.1477672380441</v>
      </c>
    </row>
    <row r="16" spans="1:3" ht="15">
      <c r="A16" s="13">
        <v>1994</v>
      </c>
      <c r="B16" s="14">
        <v>603.2986164268525</v>
      </c>
      <c r="C16" s="15">
        <v>713.5909260836969</v>
      </c>
    </row>
    <row r="17" spans="1:3" ht="15">
      <c r="A17" s="13">
        <v>1995</v>
      </c>
      <c r="B17" s="14">
        <v>602.3497832886369</v>
      </c>
      <c r="C17" s="15">
        <v>684.4633093538757</v>
      </c>
    </row>
    <row r="18" spans="1:3" ht="15">
      <c r="A18" s="13">
        <v>1996</v>
      </c>
      <c r="B18" s="14">
        <v>665.311700131273</v>
      </c>
      <c r="C18" s="15">
        <v>636.6357844734767</v>
      </c>
    </row>
    <row r="19" spans="1:3" ht="15">
      <c r="A19" s="13">
        <v>1997</v>
      </c>
      <c r="B19" s="14">
        <v>667.3003890009184</v>
      </c>
      <c r="C19" s="15">
        <v>610.9769071861072</v>
      </c>
    </row>
    <row r="20" spans="1:3" ht="15">
      <c r="A20" s="13" t="s">
        <v>299</v>
      </c>
      <c r="B20" s="14">
        <v>678.4693606018517</v>
      </c>
      <c r="C20" s="15">
        <v>610.9769071861072</v>
      </c>
    </row>
    <row r="21" spans="1:3" ht="15">
      <c r="A21" s="13" t="s">
        <v>242</v>
      </c>
      <c r="B21" s="14">
        <v>635.5784944506612</v>
      </c>
      <c r="C21" s="15">
        <v>567.5849526999094</v>
      </c>
    </row>
    <row r="22" spans="1:3" ht="15">
      <c r="A22" s="13" t="s">
        <v>242</v>
      </c>
      <c r="B22" s="14">
        <v>1160.28225758183</v>
      </c>
      <c r="C22" s="15">
        <v>567.5849526999094</v>
      </c>
    </row>
    <row r="23" spans="1:3" ht="15">
      <c r="A23" s="13" t="s">
        <v>243</v>
      </c>
      <c r="B23" s="14">
        <v>1341.0930430828193</v>
      </c>
      <c r="C23" s="15">
        <v>522.9527112818429</v>
      </c>
    </row>
    <row r="24" spans="1:3" ht="15">
      <c r="A24" s="13" t="s">
        <v>244</v>
      </c>
      <c r="B24" s="14">
        <v>1391.8931811796688</v>
      </c>
      <c r="C24" s="15">
        <v>506.529864807326</v>
      </c>
    </row>
    <row r="25" spans="1:3" ht="15">
      <c r="A25" s="13" t="s">
        <v>245</v>
      </c>
      <c r="B25" s="14">
        <v>1535.5186504864337</v>
      </c>
      <c r="C25" s="15">
        <v>504.5</v>
      </c>
    </row>
    <row r="26" spans="1:3" ht="15">
      <c r="A26" s="16" t="s">
        <v>246</v>
      </c>
      <c r="B26" s="17">
        <v>1904.198721702451</v>
      </c>
      <c r="C26" s="18">
        <v>494.6</v>
      </c>
    </row>
    <row r="27" spans="1:3" ht="15">
      <c r="A27" s="19" t="s">
        <v>247</v>
      </c>
      <c r="B27" s="5">
        <v>2113</v>
      </c>
      <c r="C27" s="18">
        <v>475</v>
      </c>
    </row>
    <row r="30" spans="1:2" ht="15">
      <c r="A30" s="5" t="s">
        <v>25</v>
      </c>
      <c r="B30" s="5" t="s">
        <v>26</v>
      </c>
    </row>
    <row r="31" ht="15">
      <c r="B31" s="20" t="s">
        <v>310</v>
      </c>
    </row>
    <row r="32" spans="2:3" ht="15">
      <c r="B32" s="20"/>
      <c r="C32" s="21" t="s">
        <v>311</v>
      </c>
    </row>
    <row r="33" ht="15">
      <c r="B33" s="5" t="s">
        <v>312</v>
      </c>
    </row>
    <row r="34" ht="15">
      <c r="B34" s="5" t="s">
        <v>313</v>
      </c>
    </row>
    <row r="35" ht="15">
      <c r="B35" s="5" t="s">
        <v>314</v>
      </c>
    </row>
    <row r="36" ht="15">
      <c r="B36" s="5" t="s">
        <v>173</v>
      </c>
    </row>
    <row r="37" ht="15">
      <c r="C37" s="5" t="s">
        <v>129</v>
      </c>
    </row>
    <row r="38" spans="3:11" ht="15">
      <c r="C38" s="29" t="s">
        <v>297</v>
      </c>
      <c r="D38" s="29"/>
      <c r="E38" s="29"/>
      <c r="F38" s="29"/>
      <c r="G38" s="29"/>
      <c r="H38" s="29"/>
      <c r="I38" s="29"/>
      <c r="J38" s="29"/>
      <c r="K38" s="29"/>
    </row>
    <row r="39" ht="15">
      <c r="C39" s="5" t="s">
        <v>298</v>
      </c>
    </row>
    <row r="41" ht="15">
      <c r="B41" s="5" t="s">
        <v>65</v>
      </c>
    </row>
    <row r="42" ht="15">
      <c r="C42" s="5" t="s">
        <v>69</v>
      </c>
    </row>
    <row r="43" ht="15">
      <c r="C43" s="5" t="s">
        <v>106</v>
      </c>
    </row>
    <row r="44" ht="15">
      <c r="C44" s="12" t="s">
        <v>107</v>
      </c>
    </row>
  </sheetData>
  <mergeCells count="1">
    <mergeCell ref="C38:K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Academics for the Second Amendment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Mauser</dc:creator>
  <cp:keywords/>
  <dc:description/>
  <cp:lastModifiedBy>Gary</cp:lastModifiedBy>
  <cp:lastPrinted>2005-11-13T21:49:57Z</cp:lastPrinted>
  <dcterms:created xsi:type="dcterms:W3CDTF">2003-03-30T01:02:12Z</dcterms:created>
  <cp:category/>
  <cp:version/>
  <cp:contentType/>
  <cp:contentStatus/>
</cp:coreProperties>
</file>