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tabRatio="661" activeTab="0"/>
  </bookViews>
  <sheets>
    <sheet name="LEPS" sheetId="1" r:id="rId1"/>
    <sheet name="Morse" sheetId="2" r:id="rId2"/>
    <sheet name="anti-Morse" sheetId="3" r:id="rId3"/>
    <sheet name="M+aM curves" sheetId="4" r:id="rId4"/>
    <sheet name="A-B-C" sheetId="5" r:id="rId5"/>
    <sheet name="Q" sheetId="6" r:id="rId6"/>
    <sheet name="J" sheetId="7" r:id="rId7"/>
    <sheet name="table" sheetId="8" r:id="rId8"/>
    <sheet name="surface" sheetId="9" r:id="rId9"/>
  </sheets>
  <definedNames/>
  <calcPr fullCalcOnLoad="1"/>
</workbook>
</file>

<file path=xl/sharedStrings.xml><?xml version="1.0" encoding="utf-8"?>
<sst xmlns="http://schemas.openxmlformats.org/spreadsheetml/2006/main" count="69" uniqueCount="47">
  <si>
    <t>London-Eyring-Polanyi-Sato Potential Energy Surface</t>
  </si>
  <si>
    <t>A-B</t>
  </si>
  <si>
    <t>B-C</t>
  </si>
  <si>
    <t>A-C</t>
  </si>
  <si>
    <t>M(r) =</t>
  </si>
  <si>
    <r>
      <t>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- 2exp[-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</si>
  <si>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</si>
  <si>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Ro =</t>
  </si>
  <si>
    <t>Re =</t>
  </si>
  <si>
    <t>aM(r) =</t>
  </si>
  <si>
    <r>
      <t>0.5 De {exp[-2</t>
    </r>
    <r>
      <rPr>
        <sz val="10"/>
        <rFont val="Symbol"/>
        <family val="1"/>
      </rPr>
      <t>b</t>
    </r>
    <r>
      <rPr>
        <sz val="10"/>
        <rFont val="Arial"/>
        <family val="0"/>
      </rPr>
      <t>(R-Re)] + 2exp[-</t>
    </r>
    <r>
      <rPr>
        <sz val="10"/>
        <rFont val="Symbol"/>
        <family val="1"/>
      </rPr>
      <t>b</t>
    </r>
    <r>
      <rPr>
        <sz val="10"/>
        <rFont val="Arial"/>
        <family val="0"/>
      </rPr>
      <t>(R-Re)]}</t>
    </r>
  </si>
  <si>
    <t>step_ab =</t>
  </si>
  <si>
    <t>De =</t>
  </si>
  <si>
    <t>Q(r)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</si>
  <si>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+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</si>
  <si>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LEPS =</t>
  </si>
  <si>
    <r>
      <t>(Qab+Qbc+Qac - sqrt[0.5(J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+0.5(J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2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  <r>
      <rPr>
        <sz val="10"/>
        <rFont val="Arial"/>
        <family val="0"/>
      </rPr>
      <t>) / (1 + 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</si>
  <si>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step_bc =</t>
  </si>
  <si>
    <t>beta =</t>
  </si>
  <si>
    <t>J(r) =</t>
  </si>
  <si>
    <r>
      <t>0.5 {M(r) (1+S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- aM(r) (1-S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)}</t>
    </r>
  </si>
  <si>
    <t>Rab</t>
  </si>
  <si>
    <t>Rbc</t>
  </si>
  <si>
    <t>Rac</t>
  </si>
  <si>
    <t>Rab-Re</t>
  </si>
  <si>
    <t>Rbc-Re</t>
  </si>
  <si>
    <t>Rac-Re</t>
  </si>
  <si>
    <t>M(ab)</t>
  </si>
  <si>
    <t>aM(ab)</t>
  </si>
  <si>
    <t>Q(ab)</t>
  </si>
  <si>
    <t>J(ab)</t>
  </si>
  <si>
    <t>M(bc)</t>
  </si>
  <si>
    <t>aM(bc)</t>
  </si>
  <si>
    <t>Q(bc)</t>
  </si>
  <si>
    <t>J(bc)</t>
  </si>
  <si>
    <t>M(ac)</t>
  </si>
  <si>
    <t>aM(ac)</t>
  </si>
  <si>
    <t>Q(ac)</t>
  </si>
  <si>
    <t>J(ac)</t>
  </si>
  <si>
    <r>
      <t>(J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</si>
  <si>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bc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</si>
  <si>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r>
      <t>(J</t>
    </r>
    <r>
      <rPr>
        <vertAlign val="subscript"/>
        <sz val="10"/>
        <rFont val="Arial"/>
        <family val="2"/>
      </rPr>
      <t>ac</t>
    </r>
    <r>
      <rPr>
        <sz val="10"/>
        <rFont val="Arial"/>
        <family val="0"/>
      </rPr>
      <t>-J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2</t>
    </r>
  </si>
  <si>
    <t>LEPS</t>
  </si>
  <si>
    <t>Diagonal cut</t>
  </si>
  <si>
    <t>r (diag)</t>
  </si>
  <si>
    <t>LEPS data as a table for plotting as surface</t>
  </si>
  <si>
    <t>Rab \ Rbc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</si>
</sst>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_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6"/>
      <name val="Century Schoolbook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color indexed="14"/>
      <name val="Arial"/>
      <family val="2"/>
    </font>
    <font>
      <sz val="14"/>
      <color indexed="12"/>
      <name val="Arial"/>
      <family val="2"/>
    </font>
    <font>
      <b/>
      <sz val="12"/>
      <name val="Arial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Continuous" vertical="center"/>
    </xf>
    <xf numFmtId="2" fontId="0" fillId="2" borderId="0" xfId="0" applyNumberFormat="1" applyFill="1" applyAlignment="1">
      <alignment horizontal="centerContinuous" vertical="center"/>
    </xf>
    <xf numFmtId="2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centerContinuous"/>
    </xf>
    <xf numFmtId="2" fontId="0" fillId="0" borderId="0" xfId="0" applyNumberFormat="1" applyFill="1" applyAlignment="1">
      <alignment horizontal="centerContinuous"/>
    </xf>
    <xf numFmtId="2" fontId="0" fillId="0" borderId="1" xfId="0" applyNumberForma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2" fontId="0" fillId="0" borderId="2" xfId="0" applyNumberFormat="1" applyFill="1" applyBorder="1" applyAlignment="1">
      <alignment horizontal="centerContinuous"/>
    </xf>
    <xf numFmtId="2" fontId="0" fillId="0" borderId="3" xfId="0" applyNumberFormat="1" applyFill="1" applyBorder="1" applyAlignment="1">
      <alignment horizontal="centerContinuous"/>
    </xf>
    <xf numFmtId="2" fontId="0" fillId="0" borderId="4" xfId="0" applyNumberFormat="1" applyFill="1" applyBorder="1" applyAlignment="1">
      <alignment horizontal="centerContinuous"/>
    </xf>
    <xf numFmtId="2" fontId="0" fillId="0" borderId="5" xfId="0" applyNumberFormat="1" applyFill="1" applyBorder="1" applyAlignment="1">
      <alignment horizontal="centerContinuous"/>
    </xf>
    <xf numFmtId="0" fontId="9" fillId="0" borderId="0" xfId="0" applyFont="1" applyAlignment="1">
      <alignment vertical="center"/>
    </xf>
    <xf numFmtId="2" fontId="0" fillId="4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centerContinuous"/>
    </xf>
    <xf numFmtId="0" fontId="0" fillId="5" borderId="0" xfId="0" applyFill="1" applyAlignment="1">
      <alignment horizontal="centerContinuous"/>
    </xf>
    <xf numFmtId="2" fontId="0" fillId="5" borderId="0" xfId="0" applyNumberFormat="1" applyFill="1" applyAlignment="1">
      <alignment horizontal="center"/>
    </xf>
    <xf numFmtId="2" fontId="0" fillId="5" borderId="2" xfId="0" applyNumberFormat="1" applyFill="1" applyBorder="1" applyAlignment="1">
      <alignment horizontal="centerContinuous"/>
    </xf>
    <xf numFmtId="2" fontId="0" fillId="5" borderId="0" xfId="0" applyNumberFormat="1" applyFill="1" applyBorder="1" applyAlignment="1">
      <alignment horizontal="centerContinuous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Continuous"/>
    </xf>
    <xf numFmtId="2" fontId="0" fillId="2" borderId="1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205"/>
          <c:w val="0.812"/>
          <c:h val="0.819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LEPS!$G$10:$G$27</c:f>
              <c:numCache>
                <c:ptCount val="18"/>
                <c:pt idx="0">
                  <c:v>-52.95022538305611</c:v>
                </c:pt>
                <c:pt idx="1">
                  <c:v>-294.43509285127163</c:v>
                </c:pt>
                <c:pt idx="2">
                  <c:v>-412.4534451169976</c:v>
                </c:pt>
                <c:pt idx="3">
                  <c:v>-452.6219327078665</c:v>
                </c:pt>
                <c:pt idx="4">
                  <c:v>-386.32834110216135</c:v>
                </c:pt>
                <c:pt idx="5">
                  <c:v>-298.41557978741827</c:v>
                </c:pt>
                <c:pt idx="6">
                  <c:v>-219.075141359647</c:v>
                </c:pt>
                <c:pt idx="7">
                  <c:v>-156.21874337216317</c:v>
                </c:pt>
                <c:pt idx="8">
                  <c:v>-109.44075847918613</c:v>
                </c:pt>
                <c:pt idx="9">
                  <c:v>-75.81544389394756</c:v>
                </c:pt>
                <c:pt idx="10">
                  <c:v>-52.141473426970435</c:v>
                </c:pt>
                <c:pt idx="11">
                  <c:v>-35.689059945385516</c:v>
                </c:pt>
                <c:pt idx="12">
                  <c:v>-24.35057460081435</c:v>
                </c:pt>
                <c:pt idx="13">
                  <c:v>-16.57913933328781</c:v>
                </c:pt>
                <c:pt idx="14">
                  <c:v>-11.271867554491662</c:v>
                </c:pt>
                <c:pt idx="15">
                  <c:v>-7.65619233922045</c:v>
                </c:pt>
                <c:pt idx="16">
                  <c:v>-5.1969476111796915</c:v>
                </c:pt>
                <c:pt idx="17">
                  <c:v>-3.526091597810128</c:v>
                </c:pt>
              </c:numCache>
            </c:numRef>
          </c:yVal>
          <c:smooth val="1"/>
        </c:ser>
        <c:axId val="9558064"/>
        <c:axId val="18913713"/>
      </c:scatterChart>
      <c:valAx>
        <c:axId val="95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13713"/>
        <c:crossesAt val="-500"/>
        <c:crossBetween val="midCat"/>
        <c:dispUnits/>
      </c:valAx>
      <c:valAx>
        <c:axId val="18913713"/>
        <c:scaling>
          <c:orientation val="minMax"/>
          <c:max val="0"/>
          <c:min val="-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58064"/>
        <c:crosses val="autoZero"/>
        <c:crossBetween val="midCat"/>
        <c:dispUnits/>
        <c:majorUnit val="10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anti-Morse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205"/>
          <c:w val="0.812"/>
          <c:h val="0.819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LEPS!$H$10:$H$27</c:f>
              <c:numCache>
                <c:ptCount val="18"/>
                <c:pt idx="0">
                  <c:v>1750.9488172629635</c:v>
                </c:pt>
                <c:pt idx="1">
                  <c:v>1316.1862441133685</c:v>
                </c:pt>
                <c:pt idx="2">
                  <c:v>998.6353354305352</c:v>
                </c:pt>
                <c:pt idx="3">
                  <c:v>590.4286725788785</c:v>
                </c:pt>
                <c:pt idx="4">
                  <c:v>360.4789899925066</c:v>
                </c:pt>
                <c:pt idx="5">
                  <c:v>226.09020545913793</c:v>
                </c:pt>
                <c:pt idx="6">
                  <c:v>144.86561778831407</c:v>
                </c:pt>
                <c:pt idx="7">
                  <c:v>94.34287454002862</c:v>
                </c:pt>
                <c:pt idx="8">
                  <c:v>62.179795665862805</c:v>
                </c:pt>
                <c:pt idx="9">
                  <c:v>41.335379792672434</c:v>
                </c:pt>
                <c:pt idx="10">
                  <c:v>27.64577122500595</c:v>
                </c:pt>
                <c:pt idx="11">
                  <c:v>18.568270154518203</c:v>
                </c:pt>
                <c:pt idx="12">
                  <c:v>12.507851347072405</c:v>
                </c:pt>
                <c:pt idx="13">
                  <c:v>8.442385342644368</c:v>
                </c:pt>
                <c:pt idx="14">
                  <c:v>5.7061537275550895</c:v>
                </c:pt>
                <c:pt idx="15">
                  <c:v>3.860362763918389</c:v>
                </c:pt>
                <c:pt idx="16">
                  <c:v>2.613300547899721</c:v>
                </c:pt>
                <c:pt idx="17">
                  <c:v>1.7698587983007839</c:v>
                </c:pt>
              </c:numCache>
            </c:numRef>
          </c:yVal>
          <c:smooth val="1"/>
        </c:ser>
        <c:axId val="36005690"/>
        <c:axId val="55615755"/>
      </c:scatterChart>
      <c:valAx>
        <c:axId val="360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crossBetween val="midCat"/>
        <c:dispUnits/>
      </c:valAx>
      <c:valAx>
        <c:axId val="55615755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05690"/>
        <c:crossesAt val="-0.3"/>
        <c:crossBetween val="midCat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Morse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and </a:t>
            </a: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anti-Morse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curves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09825"/>
          <c:w val="0.812"/>
          <c:h val="0.818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LEPS!$G$10:$G$27</c:f>
              <c:numCache>
                <c:ptCount val="18"/>
                <c:pt idx="0">
                  <c:v>-52.95022538305611</c:v>
                </c:pt>
                <c:pt idx="1">
                  <c:v>-294.43509285127163</c:v>
                </c:pt>
                <c:pt idx="2">
                  <c:v>-412.4534451169976</c:v>
                </c:pt>
                <c:pt idx="3">
                  <c:v>-452.6219327078665</c:v>
                </c:pt>
                <c:pt idx="4">
                  <c:v>-386.32834110216135</c:v>
                </c:pt>
                <c:pt idx="5">
                  <c:v>-298.41557978741827</c:v>
                </c:pt>
                <c:pt idx="6">
                  <c:v>-219.075141359647</c:v>
                </c:pt>
                <c:pt idx="7">
                  <c:v>-156.21874337216317</c:v>
                </c:pt>
                <c:pt idx="8">
                  <c:v>-109.44075847918613</c:v>
                </c:pt>
                <c:pt idx="9">
                  <c:v>-75.81544389394756</c:v>
                </c:pt>
                <c:pt idx="10">
                  <c:v>-52.141473426970435</c:v>
                </c:pt>
                <c:pt idx="11">
                  <c:v>-35.689059945385516</c:v>
                </c:pt>
                <c:pt idx="12">
                  <c:v>-24.35057460081435</c:v>
                </c:pt>
                <c:pt idx="13">
                  <c:v>-16.57913933328781</c:v>
                </c:pt>
                <c:pt idx="14">
                  <c:v>-11.271867554491662</c:v>
                </c:pt>
                <c:pt idx="15">
                  <c:v>-7.65619233922045</c:v>
                </c:pt>
                <c:pt idx="16">
                  <c:v>-5.1969476111796915</c:v>
                </c:pt>
                <c:pt idx="17">
                  <c:v>-3.526091597810128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LEPS!$H$10:$H$27</c:f>
              <c:numCache>
                <c:ptCount val="18"/>
                <c:pt idx="0">
                  <c:v>1750.9488172629635</c:v>
                </c:pt>
                <c:pt idx="1">
                  <c:v>1316.1862441133685</c:v>
                </c:pt>
                <c:pt idx="2">
                  <c:v>998.6353354305352</c:v>
                </c:pt>
                <c:pt idx="3">
                  <c:v>590.4286725788785</c:v>
                </c:pt>
                <c:pt idx="4">
                  <c:v>360.4789899925066</c:v>
                </c:pt>
                <c:pt idx="5">
                  <c:v>226.09020545913793</c:v>
                </c:pt>
                <c:pt idx="6">
                  <c:v>144.86561778831407</c:v>
                </c:pt>
                <c:pt idx="7">
                  <c:v>94.34287454002862</c:v>
                </c:pt>
                <c:pt idx="8">
                  <c:v>62.179795665862805</c:v>
                </c:pt>
                <c:pt idx="9">
                  <c:v>41.335379792672434</c:v>
                </c:pt>
                <c:pt idx="10">
                  <c:v>27.64577122500595</c:v>
                </c:pt>
                <c:pt idx="11">
                  <c:v>18.568270154518203</c:v>
                </c:pt>
                <c:pt idx="12">
                  <c:v>12.507851347072405</c:v>
                </c:pt>
                <c:pt idx="13">
                  <c:v>8.442385342644368</c:v>
                </c:pt>
                <c:pt idx="14">
                  <c:v>5.7061537275550895</c:v>
                </c:pt>
                <c:pt idx="15">
                  <c:v>3.860362763918389</c:v>
                </c:pt>
                <c:pt idx="16">
                  <c:v>2.613300547899721</c:v>
                </c:pt>
                <c:pt idx="17">
                  <c:v>1.7698587983007839</c:v>
                </c:pt>
              </c:numCache>
            </c:numRef>
          </c:yVal>
          <c:smooth val="1"/>
        </c:ser>
        <c:axId val="30779748"/>
        <c:axId val="8582277"/>
      </c:scatterChart>
      <c:valAx>
        <c:axId val="30779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82277"/>
        <c:crosses val="autoZero"/>
        <c:crossBetween val="midCat"/>
        <c:dispUnits/>
      </c:valAx>
      <c:valAx>
        <c:axId val="8582277"/>
        <c:scaling>
          <c:orientation val="minMax"/>
          <c:max val="1000"/>
          <c:min val="-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79748"/>
        <c:crossesAt val="-0.3"/>
        <c:crossBetween val="midCat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Morse Potential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7225"/>
          <c:w val="0.791"/>
          <c:h val="0.81075"/>
        </c:manualLayout>
      </c:layout>
      <c:scatterChart>
        <c:scatterStyle val="smooth"/>
        <c:varyColors val="0"/>
        <c:ser>
          <c:idx val="1"/>
          <c:order val="0"/>
          <c:tx>
            <c:v>r (B-C) fixed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LEPS!$A$316:$A$333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LEPS!$V$316:$V$333</c:f>
              <c:numCache>
                <c:ptCount val="18"/>
                <c:pt idx="0">
                  <c:v>-52.86430316695304</c:v>
                </c:pt>
                <c:pt idx="1">
                  <c:v>-294.35438897143615</c:v>
                </c:pt>
                <c:pt idx="2">
                  <c:v>-412.3771529545621</c:v>
                </c:pt>
                <c:pt idx="3">
                  <c:v>-452.55275889681764</c:v>
                </c:pt>
                <c:pt idx="4">
                  <c:v>-386.2649547883224</c:v>
                </c:pt>
                <c:pt idx="5">
                  <c:v>-298.3575817267438</c:v>
                </c:pt>
                <c:pt idx="6">
                  <c:v>-219.02298633102103</c:v>
                </c:pt>
                <c:pt idx="7">
                  <c:v>-156.17381191590292</c:v>
                </c:pt>
                <c:pt idx="8">
                  <c:v>-109.40559035613984</c:v>
                </c:pt>
                <c:pt idx="9">
                  <c:v>-75.79418324079577</c:v>
                </c:pt>
                <c:pt idx="10">
                  <c:v>-52.140629955624554</c:v>
                </c:pt>
                <c:pt idx="11">
                  <c:v>-35.718783582746035</c:v>
                </c:pt>
                <c:pt idx="12">
                  <c:v>-24.426811442570703</c:v>
                </c:pt>
                <c:pt idx="13">
                  <c:v>-16.727342529647636</c:v>
                </c:pt>
                <c:pt idx="14">
                  <c:v>-11.533370483093671</c:v>
                </c:pt>
                <c:pt idx="15">
                  <c:v>-8.098210804652638</c:v>
                </c:pt>
                <c:pt idx="16">
                  <c:v>-5.922323690541483</c:v>
                </c:pt>
                <c:pt idx="17">
                  <c:v>-4.660222435024736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LEPS!$W$337</c:f>
              <c:strCache>
                <c:ptCount val="1"/>
                <c:pt idx="0">
                  <c:v>r (diag)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LEPS!$W$338:$W$355</c:f>
              <c:numCache>
                <c:ptCount val="18"/>
                <c:pt idx="0">
                  <c:v>0.5656854249492381</c:v>
                </c:pt>
                <c:pt idx="1">
                  <c:v>0.7071067811865476</c:v>
                </c:pt>
                <c:pt idx="2">
                  <c:v>0.8485281374238571</c:v>
                </c:pt>
                <c:pt idx="3">
                  <c:v>1.1313708498984762</c:v>
                </c:pt>
                <c:pt idx="4">
                  <c:v>1.4142135623730951</c:v>
                </c:pt>
                <c:pt idx="5">
                  <c:v>1.697056274847714</c:v>
                </c:pt>
                <c:pt idx="6">
                  <c:v>1.979898987322333</c:v>
                </c:pt>
                <c:pt idx="7">
                  <c:v>2.262741699796952</c:v>
                </c:pt>
                <c:pt idx="8">
                  <c:v>2.545584412271571</c:v>
                </c:pt>
                <c:pt idx="9">
                  <c:v>2.82842712474619</c:v>
                </c:pt>
                <c:pt idx="10">
                  <c:v>3.1112698372208087</c:v>
                </c:pt>
                <c:pt idx="11">
                  <c:v>3.394112549695428</c:v>
                </c:pt>
                <c:pt idx="12">
                  <c:v>3.6769552621700474</c:v>
                </c:pt>
                <c:pt idx="13">
                  <c:v>3.9597979746446668</c:v>
                </c:pt>
                <c:pt idx="14">
                  <c:v>4.242640687119286</c:v>
                </c:pt>
                <c:pt idx="15">
                  <c:v>4.525483399593905</c:v>
                </c:pt>
                <c:pt idx="16">
                  <c:v>4.808326112068524</c:v>
                </c:pt>
                <c:pt idx="17">
                  <c:v>5.091168824543144</c:v>
                </c:pt>
              </c:numCache>
            </c:numRef>
          </c:xVal>
          <c:yVal>
            <c:numRef>
              <c:f>LEPS!$V$338:$V$355</c:f>
              <c:numCache>
                <c:ptCount val="18"/>
                <c:pt idx="0">
                  <c:v>960.4888135532782</c:v>
                </c:pt>
                <c:pt idx="1">
                  <c:v>280.9241581596981</c:v>
                </c:pt>
                <c:pt idx="2">
                  <c:v>-104.07458243211477</c:v>
                </c:pt>
                <c:pt idx="3">
                  <c:v>-402.5803477896132</c:v>
                </c:pt>
                <c:pt idx="4">
                  <c:v>-422.30691671750833</c:v>
                </c:pt>
                <c:pt idx="5">
                  <c:v>-354.2566179770314</c:v>
                </c:pt>
                <c:pt idx="6">
                  <c:v>-271.2397109996883</c:v>
                </c:pt>
                <c:pt idx="7">
                  <c:v>-198.1260688803267</c:v>
                </c:pt>
                <c:pt idx="8">
                  <c:v>-140.8503701940589</c:v>
                </c:pt>
                <c:pt idx="9">
                  <c:v>-98.48514103183714</c:v>
                </c:pt>
                <c:pt idx="10">
                  <c:v>-68.14153010046296</c:v>
                </c:pt>
                <c:pt idx="11">
                  <c:v>-46.82580312099462</c:v>
                </c:pt>
                <c:pt idx="12">
                  <c:v>-32.03344334631235</c:v>
                </c:pt>
                <c:pt idx="13">
                  <c:v>-21.848514837042863</c:v>
                </c:pt>
                <c:pt idx="14">
                  <c:v>-14.872027104691096</c:v>
                </c:pt>
                <c:pt idx="15">
                  <c:v>-10.109593953452325</c:v>
                </c:pt>
                <c:pt idx="16">
                  <c:v>-6.865990691230628</c:v>
                </c:pt>
                <c:pt idx="17">
                  <c:v>-4.660222435024736</c:v>
                </c:pt>
              </c:numCache>
            </c:numRef>
          </c:yVal>
          <c:smooth val="1"/>
        </c:ser>
        <c:axId val="10131630"/>
        <c:axId val="24075807"/>
      </c:scatterChart>
      <c:valAx>
        <c:axId val="1013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r (A-B)</a:t>
                </a: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4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r (diag)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75807"/>
        <c:crossesAt val="-600"/>
        <c:crossBetween val="midCat"/>
        <c:dispUnits/>
      </c:valAx>
      <c:valAx>
        <c:axId val="24075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131630"/>
        <c:crossesAt val="-0.3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Q: Coulomb Interaction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375"/>
          <c:w val="0.84975"/>
          <c:h val="0.8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LEPS!$I$10:$I$27</c:f>
              <c:numCache>
                <c:ptCount val="18"/>
                <c:pt idx="0">
                  <c:v>695.667877315042</c:v>
                </c:pt>
                <c:pt idx="1">
                  <c:v>373.97276198905405</c:v>
                </c:pt>
                <c:pt idx="2">
                  <c:v>173.1483988102285</c:v>
                </c:pt>
                <c:pt idx="3">
                  <c:v>-19.755931513867324</c:v>
                </c:pt>
                <c:pt idx="4">
                  <c:v>-76.40329869787413</c:v>
                </c:pt>
                <c:pt idx="5">
                  <c:v>-80.74567891009745</c:v>
                </c:pt>
                <c:pt idx="6">
                  <c:v>-68.03972631324316</c:v>
                </c:pt>
                <c:pt idx="7">
                  <c:v>-52.23567193860358</c:v>
                </c:pt>
                <c:pt idx="8">
                  <c:v>-38.21822850899082</c:v>
                </c:pt>
                <c:pt idx="9">
                  <c:v>-27.19785206400026</c:v>
                </c:pt>
                <c:pt idx="10">
                  <c:v>-19.029766896400233</c:v>
                </c:pt>
                <c:pt idx="11">
                  <c:v>-13.172267953925472</c:v>
                </c:pt>
                <c:pt idx="12">
                  <c:v>-9.054327832441345</c:v>
                </c:pt>
                <c:pt idx="13">
                  <c:v>-6.195206592775955</c:v>
                </c:pt>
                <c:pt idx="14">
                  <c:v>-4.22598872244226</c:v>
                </c:pt>
                <c:pt idx="15">
                  <c:v>-2.876821971417832</c:v>
                </c:pt>
                <c:pt idx="16">
                  <c:v>-1.9556946251617353</c:v>
                </c:pt>
                <c:pt idx="17">
                  <c:v>-1.3282721834240996</c:v>
                </c:pt>
              </c:numCache>
            </c:numRef>
          </c:yVal>
          <c:smooth val="1"/>
        </c:ser>
        <c:axId val="15355672"/>
        <c:axId val="3983321"/>
      </c:scatterChart>
      <c:valAx>
        <c:axId val="1535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(A_B)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3321"/>
        <c:crosses val="autoZero"/>
        <c:crossBetween val="midCat"/>
        <c:dispUnits/>
      </c:valAx>
      <c:valAx>
        <c:axId val="398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Q (A_B)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55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J: Exchange Interaction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25"/>
          <c:w val="0.8505"/>
          <c:h val="0.84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LEPS!$A$10:$A$27</c:f>
              <c:numCache>
                <c:ptCount val="18"/>
                <c:pt idx="0">
                  <c:v>0.4</c:v>
                </c:pt>
                <c:pt idx="1">
                  <c:v>0.5</c:v>
                </c:pt>
                <c:pt idx="2">
                  <c:v>0.6000000000000001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3.400000000000001</c:v>
                </c:pt>
                <c:pt idx="17">
                  <c:v>3.600000000000001</c:v>
                </c:pt>
              </c:numCache>
            </c:numRef>
          </c:xVal>
          <c:yVal>
            <c:numRef>
              <c:f>LEPS!$J$10:$J$27</c:f>
              <c:numCache>
                <c:ptCount val="18"/>
                <c:pt idx="0">
                  <c:v>-757.6196410132177</c:v>
                </c:pt>
                <c:pt idx="1">
                  <c:v>-718.4618206250418</c:v>
                </c:pt>
                <c:pt idx="2">
                  <c:v>-655.7189295971157</c:v>
                </c:pt>
                <c:pt idx="3">
                  <c:v>-509.81172975433645</c:v>
                </c:pt>
                <c:pt idx="4">
                  <c:v>-375.6008603916546</c:v>
                </c:pt>
                <c:pt idx="5">
                  <c:v>-268.4005494411819</c:v>
                </c:pt>
                <c:pt idx="6">
                  <c:v>-188.27818907754383</c:v>
                </c:pt>
                <c:pt idx="7">
                  <c:v>-130.54025780682733</c:v>
                </c:pt>
                <c:pt idx="8">
                  <c:v>-89.82745891165695</c:v>
                </c:pt>
                <c:pt idx="9">
                  <c:v>-61.506217291918375</c:v>
                </c:pt>
                <c:pt idx="10">
                  <c:v>-41.975757013155174</c:v>
                </c:pt>
                <c:pt idx="11">
                  <c:v>-28.58393218217558</c:v>
                </c:pt>
                <c:pt idx="12">
                  <c:v>-19.435844450511443</c:v>
                </c:pt>
                <c:pt idx="13">
                  <c:v>-13.202386427170781</c:v>
                </c:pt>
                <c:pt idx="14">
                  <c:v>-8.962096316312984</c:v>
                </c:pt>
                <c:pt idx="15">
                  <c:v>-6.0809230654700945</c:v>
                </c:pt>
                <c:pt idx="16">
                  <c:v>-4.124734079918504</c:v>
                </c:pt>
                <c:pt idx="17">
                  <c:v>-2.79725498601375</c:v>
                </c:pt>
              </c:numCache>
            </c:numRef>
          </c:yVal>
          <c:smooth val="1"/>
        </c:ser>
        <c:axId val="35849890"/>
        <c:axId val="54213555"/>
      </c:scatterChart>
      <c:valAx>
        <c:axId val="35849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13555"/>
        <c:crosses val="autoZero"/>
        <c:crossBetween val="midCat"/>
        <c:dispUnits/>
      </c:valAx>
      <c:valAx>
        <c:axId val="5421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49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3"/>
      <c:depthPercent val="100"/>
      <c:rAngAx val="0"/>
      <c:perspective val="30"/>
    </c:view3D>
    <c:plotArea>
      <c:layout>
        <c:manualLayout>
          <c:xMode val="edge"/>
          <c:yMode val="edge"/>
          <c:x val="0.05875"/>
          <c:y val="0.0115"/>
          <c:w val="0.85225"/>
          <c:h val="0.96875"/>
        </c:manualLayout>
      </c:layout>
      <c:surface3DChart>
        <c:ser>
          <c:idx val="0"/>
          <c:order val="0"/>
          <c:tx>
            <c:strRef>
              <c:f>table!$A$3</c:f>
              <c:strCache>
                <c:ptCount val="1"/>
                <c:pt idx="0">
                  <c:v>0.40</c:v>
                </c:pt>
              </c:strCache>
            </c:strRef>
          </c:tx>
          <c:spPr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00CCF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00FFF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C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C9C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11"/>
            <c:spPr>
              <a:solidFill>
                <a:srgbClr val="996666"/>
              </a:solidFill>
              <a:ln w="3175">
                <a:noFill/>
              </a:ln>
              <a:sp3d prstMaterial="flat"/>
            </c:spPr>
          </c:dP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table!$B$3:$R$3</c:f>
              <c:numCache>
                <c:ptCount val="17"/>
                <c:pt idx="0">
                  <c:v>960.4888135532782</c:v>
                </c:pt>
                <c:pt idx="1">
                  <c:v>384.43139031876973</c:v>
                </c:pt>
                <c:pt idx="2">
                  <c:v>146.5624216974649</c:v>
                </c:pt>
                <c:pt idx="3">
                  <c:v>41.57488022726729</c:v>
                </c:pt>
                <c:pt idx="4">
                  <c:v>-6.9136487033076195</c:v>
                </c:pt>
                <c:pt idx="5">
                  <c:v>-29.919023376796915</c:v>
                </c:pt>
                <c:pt idx="6">
                  <c:v>-41.07504928798485</c:v>
                </c:pt>
                <c:pt idx="7">
                  <c:v>-46.6140145109172</c:v>
                </c:pt>
                <c:pt idx="8">
                  <c:v>-49.44186553203726</c:v>
                </c:pt>
                <c:pt idx="9">
                  <c:v>-50.93342040272099</c:v>
                </c:pt>
                <c:pt idx="10">
                  <c:v>-51.74914222164905</c:v>
                </c:pt>
                <c:pt idx="11">
                  <c:v>-52.21234438838905</c:v>
                </c:pt>
                <c:pt idx="12">
                  <c:v>-52.48509679788903</c:v>
                </c:pt>
                <c:pt idx="13">
                  <c:v>-52.651038485796235</c:v>
                </c:pt>
                <c:pt idx="14">
                  <c:v>-52.754818187948736</c:v>
                </c:pt>
                <c:pt idx="15">
                  <c:v>-52.821166295391265</c:v>
                </c:pt>
                <c:pt idx="16">
                  <c:v>-52.86430316695304</c:v>
                </c:pt>
              </c:numCache>
            </c:numRef>
          </c:val>
        </c:ser>
        <c:ser>
          <c:idx val="2"/>
          <c:order val="1"/>
          <c:tx>
            <c:strRef>
              <c:f>table!$A$4</c:f>
              <c:strCache>
                <c:ptCount val="1"/>
                <c:pt idx="0">
                  <c:v>0.60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table!$B$4:$R$4</c:f>
              <c:numCache>
                <c:ptCount val="17"/>
                <c:pt idx="0">
                  <c:v>384.43139031876973</c:v>
                </c:pt>
                <c:pt idx="1">
                  <c:v>-104.07458243211477</c:v>
                </c:pt>
                <c:pt idx="2">
                  <c:v>-281.0919781206654</c:v>
                </c:pt>
                <c:pt idx="3">
                  <c:v>-350.9797413172477</c:v>
                </c:pt>
                <c:pt idx="4">
                  <c:v>-381.95118439839615</c:v>
                </c:pt>
                <c:pt idx="5">
                  <c:v>-396.7097407509459</c:v>
                </c:pt>
                <c:pt idx="6">
                  <c:v>-404.0341384916484</c:v>
                </c:pt>
                <c:pt idx="7">
                  <c:v>-407.7851481416681</c:v>
                </c:pt>
                <c:pt idx="8">
                  <c:v>-409.76881887800965</c:v>
                </c:pt>
                <c:pt idx="9">
                  <c:v>-410.8551343314058</c:v>
                </c:pt>
                <c:pt idx="10">
                  <c:v>-411.4721454451029</c:v>
                </c:pt>
                <c:pt idx="11">
                  <c:v>-411.83530895468556</c:v>
                </c:pt>
                <c:pt idx="12">
                  <c:v>-412.0560914320846</c:v>
                </c:pt>
                <c:pt idx="13">
                  <c:v>-412.19405744593024</c:v>
                </c:pt>
                <c:pt idx="14">
                  <c:v>-412.2821976299219</c:v>
                </c:pt>
                <c:pt idx="15">
                  <c:v>-412.33946905052784</c:v>
                </c:pt>
                <c:pt idx="16">
                  <c:v>-412.3771529545621</c:v>
                </c:pt>
              </c:numCache>
            </c:numRef>
          </c:val>
        </c:ser>
        <c:ser>
          <c:idx val="3"/>
          <c:order val="2"/>
          <c:tx>
            <c:strRef>
              <c:f>table!$A$5</c:f>
              <c:strCache>
                <c:ptCount val="1"/>
                <c:pt idx="0">
                  <c:v>0.80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table!$B$5:$R$5</c:f>
              <c:numCache>
                <c:ptCount val="17"/>
                <c:pt idx="0">
                  <c:v>146.5624216974649</c:v>
                </c:pt>
                <c:pt idx="1">
                  <c:v>-281.0919781206654</c:v>
                </c:pt>
                <c:pt idx="2">
                  <c:v>-402.5803477896132</c:v>
                </c:pt>
                <c:pt idx="3">
                  <c:v>-432.3976396908898</c:v>
                </c:pt>
                <c:pt idx="4">
                  <c:v>-441.30497938779445</c:v>
                </c:pt>
                <c:pt idx="5">
                  <c:v>-445.59698634326065</c:v>
                </c:pt>
                <c:pt idx="6">
                  <c:v>-448.1882870134404</c:v>
                </c:pt>
                <c:pt idx="7">
                  <c:v>-449.80562564830296</c:v>
                </c:pt>
                <c:pt idx="8">
                  <c:v>-450.81603683400806</c:v>
                </c:pt>
                <c:pt idx="9">
                  <c:v>-451.45094651645235</c:v>
                </c:pt>
                <c:pt idx="10">
                  <c:v>-451.8544970920013</c:v>
                </c:pt>
                <c:pt idx="11">
                  <c:v>-452.11442797969636</c:v>
                </c:pt>
                <c:pt idx="12">
                  <c:v>-452.28394845726183</c:v>
                </c:pt>
                <c:pt idx="13">
                  <c:v>-452.3956590743277</c:v>
                </c:pt>
                <c:pt idx="14">
                  <c:v>-452.4698708635876</c:v>
                </c:pt>
                <c:pt idx="15">
                  <c:v>-452.5194681509026</c:v>
                </c:pt>
                <c:pt idx="16">
                  <c:v>-452.55275889681764</c:v>
                </c:pt>
              </c:numCache>
            </c:numRef>
          </c:val>
        </c:ser>
        <c:ser>
          <c:idx val="4"/>
          <c:order val="3"/>
          <c:tx>
            <c:strRef>
              <c:f>table!$A$6</c:f>
              <c:strCache>
                <c:ptCount val="1"/>
                <c:pt idx="0">
                  <c:v>1.00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table!$B$6:$R$6</c:f>
              <c:numCache>
                <c:ptCount val="17"/>
                <c:pt idx="0">
                  <c:v>41.57488022726729</c:v>
                </c:pt>
                <c:pt idx="1">
                  <c:v>-350.9797413172477</c:v>
                </c:pt>
                <c:pt idx="2">
                  <c:v>-432.3976396908898</c:v>
                </c:pt>
                <c:pt idx="3">
                  <c:v>-422.30691671750833</c:v>
                </c:pt>
                <c:pt idx="4">
                  <c:v>-402.7283217838156</c:v>
                </c:pt>
                <c:pt idx="5">
                  <c:v>-391.8445286703159</c:v>
                </c:pt>
                <c:pt idx="6">
                  <c:v>-387.4611007893354</c:v>
                </c:pt>
                <c:pt idx="7">
                  <c:v>-386.0057427621478</c:v>
                </c:pt>
                <c:pt idx="8">
                  <c:v>-385.65998607581906</c:v>
                </c:pt>
                <c:pt idx="9">
                  <c:v>-385.68720357389014</c:v>
                </c:pt>
                <c:pt idx="10">
                  <c:v>-385.8134472573286</c:v>
                </c:pt>
                <c:pt idx="11">
                  <c:v>-385.9443829002928</c:v>
                </c:pt>
                <c:pt idx="12">
                  <c:v>-386.05263827307516</c:v>
                </c:pt>
                <c:pt idx="13">
                  <c:v>-386.13455514753696</c:v>
                </c:pt>
                <c:pt idx="14">
                  <c:v>-386.19387179784326</c:v>
                </c:pt>
                <c:pt idx="15">
                  <c:v>-386.235779406211</c:v>
                </c:pt>
                <c:pt idx="16">
                  <c:v>-386.2649547883224</c:v>
                </c:pt>
              </c:numCache>
            </c:numRef>
          </c:val>
        </c:ser>
        <c:ser>
          <c:idx val="5"/>
          <c:order val="4"/>
          <c:tx>
            <c:strRef>
              <c:f>table!$A$7</c:f>
              <c:strCache>
                <c:ptCount val="1"/>
                <c:pt idx="0">
                  <c:v>1.20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table!$B$7:$R$7</c:f>
              <c:numCache>
                <c:ptCount val="17"/>
                <c:pt idx="0">
                  <c:v>-6.9136487033076195</c:v>
                </c:pt>
                <c:pt idx="1">
                  <c:v>-381.95118439839615</c:v>
                </c:pt>
                <c:pt idx="2">
                  <c:v>-441.30497938779445</c:v>
                </c:pt>
                <c:pt idx="3">
                  <c:v>-402.7283217838156</c:v>
                </c:pt>
                <c:pt idx="4">
                  <c:v>-354.2566179770314</c:v>
                </c:pt>
                <c:pt idx="5">
                  <c:v>-323.04748225294793</c:v>
                </c:pt>
                <c:pt idx="6">
                  <c:v>-308.0536160911344</c:v>
                </c:pt>
                <c:pt idx="7">
                  <c:v>-301.8121155861817</c:v>
                </c:pt>
                <c:pt idx="8">
                  <c:v>-299.3908340301929</c:v>
                </c:pt>
                <c:pt idx="9">
                  <c:v>-298.5141330636519</c:v>
                </c:pt>
                <c:pt idx="10">
                  <c:v>-298.2401615866831</c:v>
                </c:pt>
                <c:pt idx="11">
                  <c:v>-298.1906290694872</c:v>
                </c:pt>
                <c:pt idx="12">
                  <c:v>-298.21603099655056</c:v>
                </c:pt>
                <c:pt idx="13">
                  <c:v>-298.25920824799095</c:v>
                </c:pt>
                <c:pt idx="14">
                  <c:v>-298.3000459242883</c:v>
                </c:pt>
                <c:pt idx="15">
                  <c:v>-298.3329325522308</c:v>
                </c:pt>
                <c:pt idx="16">
                  <c:v>-298.3575817267438</c:v>
                </c:pt>
              </c:numCache>
            </c:numRef>
          </c:val>
        </c:ser>
        <c:ser>
          <c:idx val="6"/>
          <c:order val="5"/>
          <c:tx>
            <c:strRef>
              <c:f>table!$A$8</c:f>
              <c:strCache>
                <c:ptCount val="1"/>
                <c:pt idx="0">
                  <c:v>1.40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table!$B$8:$R$8</c:f>
              <c:numCache>
                <c:ptCount val="17"/>
                <c:pt idx="0">
                  <c:v>-29.919023376796915</c:v>
                </c:pt>
                <c:pt idx="1">
                  <c:v>-396.7097407509459</c:v>
                </c:pt>
                <c:pt idx="2">
                  <c:v>-445.59698634326065</c:v>
                </c:pt>
                <c:pt idx="3">
                  <c:v>-391.8445286703159</c:v>
                </c:pt>
                <c:pt idx="4">
                  <c:v>-323.04748225294793</c:v>
                </c:pt>
                <c:pt idx="5">
                  <c:v>-271.2397109996883</c:v>
                </c:pt>
                <c:pt idx="6">
                  <c:v>-241.9147934615953</c:v>
                </c:pt>
                <c:pt idx="7">
                  <c:v>-228.28498295086723</c:v>
                </c:pt>
                <c:pt idx="8">
                  <c:v>-222.5685420402417</c:v>
                </c:pt>
                <c:pt idx="9">
                  <c:v>-220.2766531635144</c:v>
                </c:pt>
                <c:pt idx="10">
                  <c:v>-219.3915068938316</c:v>
                </c:pt>
                <c:pt idx="11">
                  <c:v>-219.07348998931667</c:v>
                </c:pt>
                <c:pt idx="12">
                  <c:v>-218.97881084087982</c:v>
                </c:pt>
                <c:pt idx="13">
                  <c:v>-218.96737791178063</c:v>
                </c:pt>
                <c:pt idx="14">
                  <c:v>-218.98298098625122</c:v>
                </c:pt>
                <c:pt idx="15">
                  <c:v>-219.00401221527642</c:v>
                </c:pt>
                <c:pt idx="16">
                  <c:v>-219.02298633102103</c:v>
                </c:pt>
              </c:numCache>
            </c:numRef>
          </c:val>
        </c:ser>
        <c:ser>
          <c:idx val="7"/>
          <c:order val="6"/>
          <c:tx>
            <c:strRef>
              <c:f>table!$A$9</c:f>
              <c:strCache>
                <c:ptCount val="1"/>
                <c:pt idx="0">
                  <c:v>1.60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table!$B$9:$R$9</c:f>
              <c:numCache>
                <c:ptCount val="17"/>
                <c:pt idx="0">
                  <c:v>-41.07504928798485</c:v>
                </c:pt>
                <c:pt idx="1">
                  <c:v>-404.0341384916484</c:v>
                </c:pt>
                <c:pt idx="2">
                  <c:v>-448.1882870134404</c:v>
                </c:pt>
                <c:pt idx="3">
                  <c:v>-387.4611007893354</c:v>
                </c:pt>
                <c:pt idx="4">
                  <c:v>-308.0536160911344</c:v>
                </c:pt>
                <c:pt idx="5">
                  <c:v>-241.9147934615953</c:v>
                </c:pt>
                <c:pt idx="6">
                  <c:v>-198.1260688803267</c:v>
                </c:pt>
                <c:pt idx="7">
                  <c:v>-174.50923946590723</c:v>
                </c:pt>
                <c:pt idx="8">
                  <c:v>-163.68450634414214</c:v>
                </c:pt>
                <c:pt idx="9">
                  <c:v>-159.13051424148347</c:v>
                </c:pt>
                <c:pt idx="10">
                  <c:v>-157.27980468544547</c:v>
                </c:pt>
                <c:pt idx="11">
                  <c:v>-156.54704671055228</c:v>
                </c:pt>
                <c:pt idx="12">
                  <c:v>-156.27111693498557</c:v>
                </c:pt>
                <c:pt idx="13">
                  <c:v>-156.17906689955083</c:v>
                </c:pt>
                <c:pt idx="14">
                  <c:v>-156.15824815466053</c:v>
                </c:pt>
                <c:pt idx="15">
                  <c:v>-156.162590867981</c:v>
                </c:pt>
                <c:pt idx="16">
                  <c:v>-156.17381191590292</c:v>
                </c:pt>
              </c:numCache>
            </c:numRef>
          </c:val>
        </c:ser>
        <c:ser>
          <c:idx val="8"/>
          <c:order val="7"/>
          <c:tx>
            <c:strRef>
              <c:f>table!$A$10</c:f>
              <c:strCache>
                <c:ptCount val="1"/>
                <c:pt idx="0">
                  <c:v>1.80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table!$B$10:$R$10</c:f>
              <c:numCache>
                <c:ptCount val="17"/>
                <c:pt idx="0">
                  <c:v>-46.6140145109172</c:v>
                </c:pt>
                <c:pt idx="1">
                  <c:v>-407.7851481416681</c:v>
                </c:pt>
                <c:pt idx="2">
                  <c:v>-449.80562564830296</c:v>
                </c:pt>
                <c:pt idx="3">
                  <c:v>-386.00574276214775</c:v>
                </c:pt>
                <c:pt idx="4">
                  <c:v>-301.8121155861816</c:v>
                </c:pt>
                <c:pt idx="5">
                  <c:v>-228.28498295086723</c:v>
                </c:pt>
                <c:pt idx="6">
                  <c:v>-174.50923946590723</c:v>
                </c:pt>
                <c:pt idx="7">
                  <c:v>-140.8503701940589</c:v>
                </c:pt>
                <c:pt idx="8">
                  <c:v>-123.12669498462843</c:v>
                </c:pt>
                <c:pt idx="9">
                  <c:v>-115.06189138621096</c:v>
                </c:pt>
                <c:pt idx="10">
                  <c:v>-111.66364055507289</c:v>
                </c:pt>
                <c:pt idx="11">
                  <c:v>-110.27296527389522</c:v>
                </c:pt>
                <c:pt idx="12">
                  <c:v>-109.71544539665398</c:v>
                </c:pt>
                <c:pt idx="13">
                  <c:v>-109.50075931667402</c:v>
                </c:pt>
                <c:pt idx="14">
                  <c:v>-109.42559869422274</c:v>
                </c:pt>
                <c:pt idx="15">
                  <c:v>-109.40550164137687</c:v>
                </c:pt>
                <c:pt idx="16">
                  <c:v>-109.40559035613984</c:v>
                </c:pt>
              </c:numCache>
            </c:numRef>
          </c:val>
        </c:ser>
        <c:ser>
          <c:idx val="9"/>
          <c:order val="8"/>
          <c:tx>
            <c:strRef>
              <c:f>table!$A$11</c:f>
              <c:strCache>
                <c:ptCount val="1"/>
                <c:pt idx="0">
                  <c:v>2.00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table!$B$11:$R$11</c:f>
              <c:numCache>
                <c:ptCount val="17"/>
                <c:pt idx="0">
                  <c:v>-49.44186553203726</c:v>
                </c:pt>
                <c:pt idx="1">
                  <c:v>-409.76881887800954</c:v>
                </c:pt>
                <c:pt idx="2">
                  <c:v>-450.81603683400806</c:v>
                </c:pt>
                <c:pt idx="3">
                  <c:v>-385.65998607581906</c:v>
                </c:pt>
                <c:pt idx="4">
                  <c:v>-299.3908340301929</c:v>
                </c:pt>
                <c:pt idx="5">
                  <c:v>-222.5685420402417</c:v>
                </c:pt>
                <c:pt idx="6">
                  <c:v>-163.68450634414214</c:v>
                </c:pt>
                <c:pt idx="7">
                  <c:v>-123.12669498462843</c:v>
                </c:pt>
                <c:pt idx="8">
                  <c:v>-98.48514103183714</c:v>
                </c:pt>
                <c:pt idx="9">
                  <c:v>-85.68364150229439</c:v>
                </c:pt>
                <c:pt idx="10">
                  <c:v>-79.8829899560584</c:v>
                </c:pt>
                <c:pt idx="11">
                  <c:v>-77.43656377141576</c:v>
                </c:pt>
                <c:pt idx="12">
                  <c:v>-76.43139375519375</c:v>
                </c:pt>
                <c:pt idx="13">
                  <c:v>-76.02556777403572</c:v>
                </c:pt>
                <c:pt idx="14">
                  <c:v>-75.86735651735839</c:v>
                </c:pt>
                <c:pt idx="15">
                  <c:v>-75.81055208826743</c:v>
                </c:pt>
                <c:pt idx="16">
                  <c:v>-75.79418324079577</c:v>
                </c:pt>
              </c:numCache>
            </c:numRef>
          </c:val>
        </c:ser>
        <c:ser>
          <c:idx val="10"/>
          <c:order val="9"/>
          <c:tx>
            <c:strRef>
              <c:f>table!$A$12</c:f>
              <c:strCache>
                <c:ptCount val="1"/>
                <c:pt idx="0">
                  <c:v>2.20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table!$B$12:$R$12</c:f>
              <c:numCache>
                <c:ptCount val="17"/>
                <c:pt idx="0">
                  <c:v>-50.93342040272099</c:v>
                </c:pt>
                <c:pt idx="1">
                  <c:v>-410.8551343314058</c:v>
                </c:pt>
                <c:pt idx="2">
                  <c:v>-451.45094651645235</c:v>
                </c:pt>
                <c:pt idx="3">
                  <c:v>-385.68720357389014</c:v>
                </c:pt>
                <c:pt idx="4">
                  <c:v>-298.5141330636519</c:v>
                </c:pt>
                <c:pt idx="5">
                  <c:v>-220.2766531635144</c:v>
                </c:pt>
                <c:pt idx="6">
                  <c:v>-159.13051424148347</c:v>
                </c:pt>
                <c:pt idx="7">
                  <c:v>-115.06189138621096</c:v>
                </c:pt>
                <c:pt idx="8">
                  <c:v>-85.68364150229439</c:v>
                </c:pt>
                <c:pt idx="9">
                  <c:v>-68.14153010046296</c:v>
                </c:pt>
                <c:pt idx="10">
                  <c:v>-59.10222166237979</c:v>
                </c:pt>
                <c:pt idx="11">
                  <c:v>-55.01683472755265</c:v>
                </c:pt>
                <c:pt idx="12">
                  <c:v>-53.292867572619144</c:v>
                </c:pt>
                <c:pt idx="13">
                  <c:v>-52.58280353411209</c:v>
                </c:pt>
                <c:pt idx="14">
                  <c:v>-52.29489458906793</c:v>
                </c:pt>
                <c:pt idx="15">
                  <c:v>-52.18182457328811</c:v>
                </c:pt>
                <c:pt idx="16">
                  <c:v>-52.140629955624554</c:v>
                </c:pt>
              </c:numCache>
            </c:numRef>
          </c:val>
        </c:ser>
        <c:ser>
          <c:idx val="11"/>
          <c:order val="10"/>
          <c:tx>
            <c:strRef>
              <c:f>table!$A$13</c:f>
              <c:strCache>
                <c:ptCount val="1"/>
                <c:pt idx="0">
                  <c:v>2.40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table!$B$13:$R$13</c:f>
              <c:numCache>
                <c:ptCount val="17"/>
                <c:pt idx="0">
                  <c:v>-51.74914222164905</c:v>
                </c:pt>
                <c:pt idx="1">
                  <c:v>-411.4721454451029</c:v>
                </c:pt>
                <c:pt idx="2">
                  <c:v>-451.8544970920013</c:v>
                </c:pt>
                <c:pt idx="3">
                  <c:v>-385.81344725732856</c:v>
                </c:pt>
                <c:pt idx="4">
                  <c:v>-298.2401615866831</c:v>
                </c:pt>
                <c:pt idx="5">
                  <c:v>-219.3915068938316</c:v>
                </c:pt>
                <c:pt idx="6">
                  <c:v>-157.27980468544547</c:v>
                </c:pt>
                <c:pt idx="7">
                  <c:v>-111.66364055507289</c:v>
                </c:pt>
                <c:pt idx="8">
                  <c:v>-79.88298995605841</c:v>
                </c:pt>
                <c:pt idx="9">
                  <c:v>-59.10222166237978</c:v>
                </c:pt>
                <c:pt idx="10">
                  <c:v>-46.82580312099462</c:v>
                </c:pt>
                <c:pt idx="11">
                  <c:v>-40.532220677802194</c:v>
                </c:pt>
                <c:pt idx="12">
                  <c:v>-37.692431666152046</c:v>
                </c:pt>
                <c:pt idx="13">
                  <c:v>-36.49366586444434</c:v>
                </c:pt>
                <c:pt idx="14">
                  <c:v>-35.99915543534994</c:v>
                </c:pt>
                <c:pt idx="15">
                  <c:v>-35.79810535235832</c:v>
                </c:pt>
                <c:pt idx="16">
                  <c:v>-35.718783582746035</c:v>
                </c:pt>
              </c:numCache>
            </c:numRef>
          </c:val>
        </c:ser>
        <c:ser>
          <c:idx val="1"/>
          <c:order val="11"/>
          <c:tx>
            <c:strRef>
              <c:f>table!$A$14</c:f>
              <c:strCache>
                <c:ptCount val="1"/>
                <c:pt idx="0">
                  <c:v>2.60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table!$B$14:$R$14</c:f>
              <c:numCache>
                <c:ptCount val="17"/>
                <c:pt idx="0">
                  <c:v>-52.21234438838905</c:v>
                </c:pt>
                <c:pt idx="1">
                  <c:v>-411.83530895468556</c:v>
                </c:pt>
                <c:pt idx="2">
                  <c:v>-452.11442797969636</c:v>
                </c:pt>
                <c:pt idx="3">
                  <c:v>-385.9443829002928</c:v>
                </c:pt>
                <c:pt idx="4">
                  <c:v>-298.1906290694872</c:v>
                </c:pt>
                <c:pt idx="5">
                  <c:v>-219.07348998931667</c:v>
                </c:pt>
                <c:pt idx="6">
                  <c:v>-156.54704671055225</c:v>
                </c:pt>
                <c:pt idx="7">
                  <c:v>-110.27296527389522</c:v>
                </c:pt>
                <c:pt idx="8">
                  <c:v>-77.43656377141576</c:v>
                </c:pt>
                <c:pt idx="9">
                  <c:v>-55.01683472755265</c:v>
                </c:pt>
                <c:pt idx="10">
                  <c:v>-40.532220677802194</c:v>
                </c:pt>
                <c:pt idx="11">
                  <c:v>-32.03344334631235</c:v>
                </c:pt>
                <c:pt idx="12">
                  <c:v>-27.690892309518393</c:v>
                </c:pt>
                <c:pt idx="13">
                  <c:v>-25.7335255951611</c:v>
                </c:pt>
                <c:pt idx="14">
                  <c:v>-24.907070166182542</c:v>
                </c:pt>
                <c:pt idx="15">
                  <c:v>-24.565801184939872</c:v>
                </c:pt>
                <c:pt idx="16">
                  <c:v>-24.426811442570703</c:v>
                </c:pt>
              </c:numCache>
            </c:numRef>
          </c:val>
        </c:ser>
        <c:ser>
          <c:idx val="12"/>
          <c:order val="12"/>
          <c:tx>
            <c:strRef>
              <c:f>table!$A$15</c:f>
              <c:strCache>
                <c:ptCount val="1"/>
                <c:pt idx="0">
                  <c:v>2.80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table!$B$15:$R$15</c:f>
              <c:numCache>
                <c:ptCount val="17"/>
                <c:pt idx="0">
                  <c:v>-52.48509679788903</c:v>
                </c:pt>
                <c:pt idx="1">
                  <c:v>-412.0560914320846</c:v>
                </c:pt>
                <c:pt idx="2">
                  <c:v>-452.28394845726183</c:v>
                </c:pt>
                <c:pt idx="3">
                  <c:v>-386.05263827307516</c:v>
                </c:pt>
                <c:pt idx="4">
                  <c:v>-298.21603099655056</c:v>
                </c:pt>
                <c:pt idx="5">
                  <c:v>-218.97881084087982</c:v>
                </c:pt>
                <c:pt idx="6">
                  <c:v>-156.27111693498557</c:v>
                </c:pt>
                <c:pt idx="7">
                  <c:v>-109.71544539665398</c:v>
                </c:pt>
                <c:pt idx="8">
                  <c:v>-76.43139375519375</c:v>
                </c:pt>
                <c:pt idx="9">
                  <c:v>-53.292867572619144</c:v>
                </c:pt>
                <c:pt idx="10">
                  <c:v>-37.692431666152046</c:v>
                </c:pt>
                <c:pt idx="11">
                  <c:v>-27.690892309518393</c:v>
                </c:pt>
                <c:pt idx="12">
                  <c:v>-21.848514837042863</c:v>
                </c:pt>
                <c:pt idx="13">
                  <c:v>-18.869761627202347</c:v>
                </c:pt>
                <c:pt idx="14">
                  <c:v>-17.528053019794537</c:v>
                </c:pt>
                <c:pt idx="15">
                  <c:v>-16.961460760178824</c:v>
                </c:pt>
                <c:pt idx="16">
                  <c:v>-16.727342529647636</c:v>
                </c:pt>
              </c:numCache>
            </c:numRef>
          </c:val>
        </c:ser>
        <c:ser>
          <c:idx val="13"/>
          <c:order val="13"/>
          <c:tx>
            <c:strRef>
              <c:f>table!$A$16</c:f>
              <c:strCache>
                <c:ptCount val="1"/>
                <c:pt idx="0">
                  <c:v>3.00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table!$B$16:$R$16</c:f>
              <c:numCache>
                <c:ptCount val="17"/>
                <c:pt idx="0">
                  <c:v>-52.651038485796136</c:v>
                </c:pt>
                <c:pt idx="1">
                  <c:v>-412.19405744593024</c:v>
                </c:pt>
                <c:pt idx="2">
                  <c:v>-452.3956590743277</c:v>
                </c:pt>
                <c:pt idx="3">
                  <c:v>-386.1345551475369</c:v>
                </c:pt>
                <c:pt idx="4">
                  <c:v>-298.25920824799095</c:v>
                </c:pt>
                <c:pt idx="5">
                  <c:v>-218.96737791178063</c:v>
                </c:pt>
                <c:pt idx="6">
                  <c:v>-156.17906689955083</c:v>
                </c:pt>
                <c:pt idx="7">
                  <c:v>-109.50075931667402</c:v>
                </c:pt>
                <c:pt idx="8">
                  <c:v>-76.02556777403572</c:v>
                </c:pt>
                <c:pt idx="9">
                  <c:v>-52.58280353411209</c:v>
                </c:pt>
                <c:pt idx="10">
                  <c:v>-36.49366586444434</c:v>
                </c:pt>
                <c:pt idx="11">
                  <c:v>-25.7335255951611</c:v>
                </c:pt>
                <c:pt idx="12">
                  <c:v>-18.869761627202347</c:v>
                </c:pt>
                <c:pt idx="13">
                  <c:v>-14.872027104691096</c:v>
                </c:pt>
                <c:pt idx="14">
                  <c:v>-12.836706049251953</c:v>
                </c:pt>
                <c:pt idx="15">
                  <c:v>-11.920370087342823</c:v>
                </c:pt>
                <c:pt idx="16">
                  <c:v>-11.533370483093671</c:v>
                </c:pt>
              </c:numCache>
            </c:numRef>
          </c:val>
        </c:ser>
        <c:ser>
          <c:idx val="14"/>
          <c:order val="14"/>
          <c:tx>
            <c:strRef>
              <c:f>table!$A$17</c:f>
              <c:strCache>
                <c:ptCount val="1"/>
                <c:pt idx="0">
                  <c:v>3.20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table!$B$17:$R$17</c:f>
              <c:numCache>
                <c:ptCount val="17"/>
                <c:pt idx="0">
                  <c:v>-52.754818187948736</c:v>
                </c:pt>
                <c:pt idx="1">
                  <c:v>-412.2821976299219</c:v>
                </c:pt>
                <c:pt idx="2">
                  <c:v>-452.4698708635876</c:v>
                </c:pt>
                <c:pt idx="3">
                  <c:v>-386.19387179784326</c:v>
                </c:pt>
                <c:pt idx="4">
                  <c:v>-298.3000459242883</c:v>
                </c:pt>
                <c:pt idx="5">
                  <c:v>-218.98298098625122</c:v>
                </c:pt>
                <c:pt idx="6">
                  <c:v>-156.15824815466053</c:v>
                </c:pt>
                <c:pt idx="7">
                  <c:v>-109.42559869422274</c:v>
                </c:pt>
                <c:pt idx="8">
                  <c:v>-75.86735651735839</c:v>
                </c:pt>
                <c:pt idx="9">
                  <c:v>-52.29489458906793</c:v>
                </c:pt>
                <c:pt idx="10">
                  <c:v>-35.99915543534994</c:v>
                </c:pt>
                <c:pt idx="11">
                  <c:v>-24.907070166182542</c:v>
                </c:pt>
                <c:pt idx="12">
                  <c:v>-17.52805301979454</c:v>
                </c:pt>
                <c:pt idx="13">
                  <c:v>-12.836706049251953</c:v>
                </c:pt>
                <c:pt idx="14">
                  <c:v>-10.109593953452325</c:v>
                </c:pt>
                <c:pt idx="15">
                  <c:v>-8.722506715660854</c:v>
                </c:pt>
                <c:pt idx="16">
                  <c:v>-8.098210804652638</c:v>
                </c:pt>
              </c:numCache>
            </c:numRef>
          </c:val>
        </c:ser>
        <c:ser>
          <c:idx val="15"/>
          <c:order val="15"/>
          <c:tx>
            <c:strRef>
              <c:f>table!$A$18</c:f>
              <c:strCache>
                <c:ptCount val="1"/>
                <c:pt idx="0">
                  <c:v>3.40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table!$B$18:$R$18</c:f>
              <c:numCache>
                <c:ptCount val="17"/>
                <c:pt idx="0">
                  <c:v>-52.821166295391265</c:v>
                </c:pt>
                <c:pt idx="1">
                  <c:v>-412.33946905052784</c:v>
                </c:pt>
                <c:pt idx="2">
                  <c:v>-452.5194681509026</c:v>
                </c:pt>
                <c:pt idx="3">
                  <c:v>-386.235779406211</c:v>
                </c:pt>
                <c:pt idx="4">
                  <c:v>-298.3329325522307</c:v>
                </c:pt>
                <c:pt idx="5">
                  <c:v>-219.00401221527642</c:v>
                </c:pt>
                <c:pt idx="6">
                  <c:v>-156.162590867981</c:v>
                </c:pt>
                <c:pt idx="7">
                  <c:v>-109.40550164137687</c:v>
                </c:pt>
                <c:pt idx="8">
                  <c:v>-75.81055208826743</c:v>
                </c:pt>
                <c:pt idx="9">
                  <c:v>-52.18182457328811</c:v>
                </c:pt>
                <c:pt idx="10">
                  <c:v>-35.79810535235832</c:v>
                </c:pt>
                <c:pt idx="11">
                  <c:v>-24.565801184939872</c:v>
                </c:pt>
                <c:pt idx="12">
                  <c:v>-16.961460760178824</c:v>
                </c:pt>
                <c:pt idx="13">
                  <c:v>-11.920370087342823</c:v>
                </c:pt>
                <c:pt idx="14">
                  <c:v>-8.722506715660854</c:v>
                </c:pt>
                <c:pt idx="15">
                  <c:v>-6.865990691230628</c:v>
                </c:pt>
                <c:pt idx="16">
                  <c:v>-5.922323690541483</c:v>
                </c:pt>
              </c:numCache>
            </c:numRef>
          </c:val>
        </c:ser>
        <c:ser>
          <c:idx val="16"/>
          <c:order val="16"/>
          <c:tx>
            <c:strRef>
              <c:f>table!$A$19</c:f>
              <c:strCache>
                <c:ptCount val="1"/>
                <c:pt idx="0">
                  <c:v>3.60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table!$B$2:$R$2</c:f>
              <c:numCache>
                <c:ptCount val="1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  <c:pt idx="7">
                  <c:v>1.7999999999999998</c:v>
                </c:pt>
                <c:pt idx="8">
                  <c:v>1.9999999999999998</c:v>
                </c:pt>
                <c:pt idx="9">
                  <c:v>2.1999999999999997</c:v>
                </c:pt>
                <c:pt idx="10">
                  <c:v>2.4</c:v>
                </c:pt>
                <c:pt idx="11">
                  <c:v>2.6</c:v>
                </c:pt>
                <c:pt idx="12">
                  <c:v>2.8000000000000003</c:v>
                </c:pt>
                <c:pt idx="13">
                  <c:v>3.0000000000000004</c:v>
                </c:pt>
                <c:pt idx="14">
                  <c:v>3.2000000000000006</c:v>
                </c:pt>
                <c:pt idx="15">
                  <c:v>3.400000000000001</c:v>
                </c:pt>
                <c:pt idx="16">
                  <c:v>3.600000000000001</c:v>
                </c:pt>
              </c:numCache>
            </c:numRef>
          </c:cat>
          <c:val>
            <c:numRef>
              <c:f>table!$B$19:$R$19</c:f>
              <c:numCache>
                <c:ptCount val="17"/>
                <c:pt idx="0">
                  <c:v>-52.86430316695304</c:v>
                </c:pt>
                <c:pt idx="1">
                  <c:v>-412.3771529545621</c:v>
                </c:pt>
                <c:pt idx="2">
                  <c:v>-452.55275889681764</c:v>
                </c:pt>
                <c:pt idx="3">
                  <c:v>-386.2649547883224</c:v>
                </c:pt>
                <c:pt idx="4">
                  <c:v>-298.35758172674383</c:v>
                </c:pt>
                <c:pt idx="5">
                  <c:v>-219.02298633102103</c:v>
                </c:pt>
                <c:pt idx="6">
                  <c:v>-156.17381191590292</c:v>
                </c:pt>
                <c:pt idx="7">
                  <c:v>-109.40559035613984</c:v>
                </c:pt>
                <c:pt idx="8">
                  <c:v>-75.79418324079577</c:v>
                </c:pt>
                <c:pt idx="9">
                  <c:v>-52.140629955624554</c:v>
                </c:pt>
                <c:pt idx="10">
                  <c:v>-35.718783582746035</c:v>
                </c:pt>
                <c:pt idx="11">
                  <c:v>-24.426811442570703</c:v>
                </c:pt>
                <c:pt idx="12">
                  <c:v>-16.727342529647636</c:v>
                </c:pt>
                <c:pt idx="13">
                  <c:v>-11.533370483093671</c:v>
                </c:pt>
                <c:pt idx="14">
                  <c:v>-8.098210804652638</c:v>
                </c:pt>
                <c:pt idx="15">
                  <c:v>-5.922323690541482</c:v>
                </c:pt>
                <c:pt idx="16">
                  <c:v>-4.660222435024736</c:v>
                </c:pt>
              </c:numCache>
            </c:numRef>
          </c:val>
        </c:ser>
        <c:axId val="18159948"/>
        <c:axId val="29221805"/>
        <c:axId val="61669654"/>
      </c:surface3DChart>
      <c:catAx>
        <c:axId val="1815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(B-C)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9221805"/>
        <c:crosses val="max"/>
        <c:auto val="0"/>
        <c:lblOffset val="100"/>
        <c:tickLblSkip val="2"/>
        <c:noMultiLvlLbl val="0"/>
      </c:catAx>
      <c:valAx>
        <c:axId val="29221805"/>
        <c:scaling>
          <c:orientation val="minMax"/>
          <c:max val="5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one"/>
        <c:crossAx val="18159948"/>
        <c:crossesAt val="1"/>
        <c:crossBetween val="midCat"/>
        <c:dispUnits/>
        <c:majorUnit val="100"/>
      </c:valAx>
      <c:serAx>
        <c:axId val="61669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 (A-B)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29221805"/>
        <c:crosses val="max"/>
        <c:tickLblSkip val="2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Chart 1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5"/>
  <sheetViews>
    <sheetView tabSelected="1" workbookViewId="0" topLeftCell="A1">
      <selection activeCell="A2" sqref="A2"/>
    </sheetView>
  </sheetViews>
  <sheetFormatPr defaultColWidth="9.140625" defaultRowHeight="12.75"/>
  <cols>
    <col min="1" max="22" width="9.140625" style="1" customWidth="1"/>
  </cols>
  <sheetData>
    <row r="1" spans="1:11" ht="27.75" customHeight="1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  <c r="K1" s="7"/>
    </row>
    <row r="2" spans="3:13" ht="14.25">
      <c r="C2"/>
      <c r="D2" s="4" t="s">
        <v>1</v>
      </c>
      <c r="E2" s="4" t="s">
        <v>2</v>
      </c>
      <c r="F2" s="5" t="s">
        <v>3</v>
      </c>
      <c r="G2" s="8" t="s">
        <v>4</v>
      </c>
      <c r="H2" s="9" t="s">
        <v>5</v>
      </c>
      <c r="I2" s="9"/>
      <c r="J2" s="9"/>
      <c r="K2" s="9"/>
      <c r="L2" s="2" t="s">
        <v>6</v>
      </c>
      <c r="M2" s="3">
        <v>0.17</v>
      </c>
    </row>
    <row r="3" spans="1:11" ht="12.75">
      <c r="A3" s="2" t="s">
        <v>7</v>
      </c>
      <c r="B3" s="5">
        <v>0.4</v>
      </c>
      <c r="C3" s="2" t="s">
        <v>8</v>
      </c>
      <c r="D3" s="5">
        <v>0.741</v>
      </c>
      <c r="E3" s="5">
        <v>0.741</v>
      </c>
      <c r="F3" s="5">
        <v>0.741</v>
      </c>
      <c r="G3" s="8" t="s">
        <v>9</v>
      </c>
      <c r="H3" s="9" t="s">
        <v>10</v>
      </c>
      <c r="I3" s="9"/>
      <c r="J3" s="9"/>
      <c r="K3" s="9"/>
    </row>
    <row r="4" spans="1:19" ht="15.75">
      <c r="A4" s="2" t="s">
        <v>11</v>
      </c>
      <c r="B4" s="5">
        <v>0.2</v>
      </c>
      <c r="C4" s="2" t="s">
        <v>12</v>
      </c>
      <c r="D4" s="5">
        <v>458</v>
      </c>
      <c r="E4" s="5">
        <v>458</v>
      </c>
      <c r="F4" s="5">
        <v>458</v>
      </c>
      <c r="G4" s="8" t="s">
        <v>13</v>
      </c>
      <c r="H4" s="9" t="s">
        <v>14</v>
      </c>
      <c r="I4" s="9"/>
      <c r="J4" s="9"/>
      <c r="K4" s="9"/>
      <c r="L4" s="22" t="s">
        <v>15</v>
      </c>
      <c r="M4" s="23" t="s">
        <v>16</v>
      </c>
      <c r="N4" s="23"/>
      <c r="O4" s="24"/>
      <c r="P4" s="24"/>
      <c r="Q4" s="23"/>
      <c r="R4" s="23"/>
      <c r="S4" s="23"/>
    </row>
    <row r="5" spans="1:11" ht="14.25">
      <c r="A5" s="2" t="s">
        <v>17</v>
      </c>
      <c r="B5" s="5">
        <v>0.2</v>
      </c>
      <c r="C5" s="2" t="s">
        <v>18</v>
      </c>
      <c r="D5" s="5">
        <v>1.944</v>
      </c>
      <c r="E5" s="5">
        <v>1.944</v>
      </c>
      <c r="F5" s="5">
        <v>1.944</v>
      </c>
      <c r="G5" s="8" t="s">
        <v>19</v>
      </c>
      <c r="H5" s="9" t="s">
        <v>20</v>
      </c>
      <c r="I5" s="9"/>
      <c r="J5" s="9"/>
      <c r="K5" s="9"/>
    </row>
    <row r="8" spans="1:22" ht="15.75">
      <c r="A8" s="5" t="s">
        <v>21</v>
      </c>
      <c r="B8" s="5" t="s">
        <v>22</v>
      </c>
      <c r="C8" s="5" t="s">
        <v>23</v>
      </c>
      <c r="D8" s="5" t="s">
        <v>24</v>
      </c>
      <c r="E8" s="5" t="s">
        <v>25</v>
      </c>
      <c r="F8" s="5" t="s">
        <v>26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5" t="s">
        <v>35</v>
      </c>
      <c r="P8" s="5" t="s">
        <v>36</v>
      </c>
      <c r="Q8" s="5" t="s">
        <v>37</v>
      </c>
      <c r="R8" s="5" t="s">
        <v>38</v>
      </c>
      <c r="S8" s="5" t="s">
        <v>39</v>
      </c>
      <c r="T8" s="5" t="s">
        <v>40</v>
      </c>
      <c r="U8" s="5" t="s">
        <v>41</v>
      </c>
      <c r="V8" s="25" t="s">
        <v>42</v>
      </c>
    </row>
    <row r="10" spans="1:22" ht="12.75">
      <c r="A10" s="5">
        <f>$B$3</f>
        <v>0.4</v>
      </c>
      <c r="B10" s="5">
        <f>$B$3</f>
        <v>0.4</v>
      </c>
      <c r="C10" s="5">
        <f>A10+B10</f>
        <v>0.8</v>
      </c>
      <c r="D10" s="5">
        <f>A10-$D$3</f>
        <v>-0.34099999999999997</v>
      </c>
      <c r="E10" s="5">
        <f>B10-$E$3</f>
        <v>-0.34099999999999997</v>
      </c>
      <c r="F10" s="5">
        <f>C10-$F$3</f>
        <v>0.05900000000000005</v>
      </c>
      <c r="G10" s="5">
        <f>$D$4*(EXP(-2*$D$5*D10)-2*EXP(-$D$5*D10))</f>
        <v>-52.95022538305611</v>
      </c>
      <c r="H10" s="5">
        <f>0.5*$D$4*(EXP(-2*$D$5*D10)+2*EXP(-$D$5*D10))</f>
        <v>1750.9488172629635</v>
      </c>
      <c r="I10" s="5">
        <f>0.5*(G10*(1+$M$2)+H10*(1-$M$2))</f>
        <v>695.667877315042</v>
      </c>
      <c r="J10" s="5">
        <f>0.5*(G10*(1+$M$2)-H10*(1-$M$2))</f>
        <v>-757.6196410132177</v>
      </c>
      <c r="K10" s="5">
        <f>$E$4*(EXP(-2*$E$5*E10)-2*EXP(-$E$5*E10))</f>
        <v>-52.95022538305611</v>
      </c>
      <c r="L10" s="5">
        <f>0.5*$E$4*(EXP(-2*$E$5*E10)+2*EXP(-$E$5*E10))</f>
        <v>1750.9488172629635</v>
      </c>
      <c r="M10" s="5">
        <f>0.5*(K10*(1+$M$2)+L10*(1-$M$2))</f>
        <v>695.667877315042</v>
      </c>
      <c r="N10" s="5">
        <f>0.5*(K10*(1+$M$2)-L10*(1-$M$2))</f>
        <v>-757.6196410132177</v>
      </c>
      <c r="O10" s="5">
        <f>$F$4*(EXP(-2*$F$5*F10)-2*EXP(-$F$5*F10))</f>
        <v>-452.6219327078665</v>
      </c>
      <c r="P10" s="5">
        <f>0.5*$F$4*(EXP(-2*$F$5*F10)+2*EXP(-$F$5*F10))</f>
        <v>590.4286725788785</v>
      </c>
      <c r="Q10" s="5">
        <f>0.5*(O10*(1+$M$2)+P10*(1-$M$2))</f>
        <v>-19.755931513867324</v>
      </c>
      <c r="R10" s="5">
        <f>0.5*(O10*(1+$M$2)-P10*(1-$M$2))</f>
        <v>-509.81172975433645</v>
      </c>
      <c r="S10" s="5">
        <f>(J10-N10)^2</f>
        <v>0</v>
      </c>
      <c r="T10" s="5">
        <f>(N10-R10)^2</f>
        <v>61408.76088248956</v>
      </c>
      <c r="U10" s="5">
        <f>(R10-J10)^2</f>
        <v>61408.76088248956</v>
      </c>
      <c r="V10" s="10">
        <f>(I10+M10+Q10-SQRT(0.5*(S10+T10+U10)))/(1+$M$2)</f>
        <v>960.4888135532782</v>
      </c>
    </row>
    <row r="11" spans="1:22" ht="12" customHeight="1">
      <c r="A11" s="5">
        <f>A10+$B$4/2</f>
        <v>0.5</v>
      </c>
      <c r="B11" s="5">
        <f aca="true" t="shared" si="0" ref="B11:B27">$B$3</f>
        <v>0.4</v>
      </c>
      <c r="C11" s="5">
        <f aca="true" t="shared" si="1" ref="C11:C32">A11+B11</f>
        <v>0.9</v>
      </c>
      <c r="D11" s="5">
        <f aca="true" t="shared" si="2" ref="D11:D32">A11-$D$3</f>
        <v>-0.241</v>
      </c>
      <c r="E11" s="5">
        <f aca="true" t="shared" si="3" ref="E11:E32">B11-$E$3</f>
        <v>-0.34099999999999997</v>
      </c>
      <c r="F11" s="5">
        <f aca="true" t="shared" si="4" ref="F11:F32">C11-$F$3</f>
        <v>0.15900000000000003</v>
      </c>
      <c r="G11" s="5">
        <f aca="true" t="shared" si="5" ref="G11:G32">$D$4*(EXP(-2*$D$5*D11)-2*EXP(-$D$5*D11))</f>
        <v>-294.43509285127163</v>
      </c>
      <c r="H11" s="5">
        <f aca="true" t="shared" si="6" ref="H11:H32">0.5*$D$4*(EXP(-2*$D$5*D11)+2*EXP(-$D$5*D11))</f>
        <v>1316.1862441133685</v>
      </c>
      <c r="I11" s="5">
        <f aca="true" t="shared" si="7" ref="I11:I32">0.5*(G11*(1+$M$2)+H11*(1-$M$2))</f>
        <v>373.97276198905405</v>
      </c>
      <c r="J11" s="5">
        <f aca="true" t="shared" si="8" ref="J11:J32">0.5*(G11*(1+$M$2)-H11*(1-$M$2))</f>
        <v>-718.4618206250418</v>
      </c>
      <c r="K11" s="5">
        <f aca="true" t="shared" si="9" ref="K11:K32">$E$4*(EXP(-2*$E$5*E11)-2*EXP(-$E$5*E11))</f>
        <v>-52.95022538305611</v>
      </c>
      <c r="L11" s="5">
        <f aca="true" t="shared" si="10" ref="L11:L32">0.5*$E$4*(EXP(-2*$E$5*E11)+2*EXP(-$E$5*E11))</f>
        <v>1750.9488172629635</v>
      </c>
      <c r="M11" s="5">
        <f aca="true" t="shared" si="11" ref="M11:M32">0.5*(K11*(1+$M$2)+L11*(1-$M$2))</f>
        <v>695.667877315042</v>
      </c>
      <c r="N11" s="5">
        <f aca="true" t="shared" si="12" ref="N11:N32">0.5*(K11*(1+$M$2)-L11*(1-$M$2))</f>
        <v>-757.6196410132177</v>
      </c>
      <c r="O11" s="5">
        <f aca="true" t="shared" si="13" ref="O11:O32">$F$4*(EXP(-2*$F$5*F11)-2*EXP(-$F$5*F11))</f>
        <v>-425.6206197497688</v>
      </c>
      <c r="P11" s="5">
        <f aca="true" t="shared" si="14" ref="P11:P32">0.5*$F$4*(EXP(-2*$F$5*F11)+2*EXP(-$F$5*F11))</f>
        <v>459.63471764780485</v>
      </c>
      <c r="Q11" s="5">
        <f aca="true" t="shared" si="15" ref="Q11:Q32">0.5*(O11*(1+$M$2)+P11*(1-$M$2))</f>
        <v>-58.23965472977574</v>
      </c>
      <c r="R11" s="5">
        <f aca="true" t="shared" si="16" ref="R11:R32">0.5*(O11*(1+$M$2)-P11*(1-$M$2))</f>
        <v>-439.73647037745377</v>
      </c>
      <c r="S11" s="5">
        <f aca="true" t="shared" si="17" ref="S11:S32">(J11-N11)^2</f>
        <v>1533.3348975526426</v>
      </c>
      <c r="T11" s="5">
        <f aca="true" t="shared" si="18" ref="T11:T32">(N11-R11)^2</f>
        <v>101049.7101734462</v>
      </c>
      <c r="U11" s="5">
        <f aca="true" t="shared" si="19" ref="U11:U32">(R11-J11)^2</f>
        <v>77687.82087064063</v>
      </c>
      <c r="V11" s="10">
        <f>(I11+M11+Q11-SQRT(0.5*(S11+T11+U11)))/(1+$M$2)</f>
        <v>607.8421776149887</v>
      </c>
    </row>
    <row r="12" spans="1:22" ht="12" customHeight="1">
      <c r="A12" s="5">
        <f>A10+$B$4</f>
        <v>0.6000000000000001</v>
      </c>
      <c r="B12" s="5">
        <f t="shared" si="0"/>
        <v>0.4</v>
      </c>
      <c r="C12" s="5">
        <f t="shared" si="1"/>
        <v>1</v>
      </c>
      <c r="D12" s="5">
        <f t="shared" si="2"/>
        <v>-0.1409999999999999</v>
      </c>
      <c r="E12" s="5">
        <f t="shared" si="3"/>
        <v>-0.34099999999999997</v>
      </c>
      <c r="F12" s="5">
        <f t="shared" si="4"/>
        <v>0.259</v>
      </c>
      <c r="G12" s="5">
        <f t="shared" si="5"/>
        <v>-412.4534451169976</v>
      </c>
      <c r="H12" s="5">
        <f t="shared" si="6"/>
        <v>998.6353354305352</v>
      </c>
      <c r="I12" s="5">
        <f t="shared" si="7"/>
        <v>173.1483988102285</v>
      </c>
      <c r="J12" s="5">
        <f t="shared" si="8"/>
        <v>-655.7189295971157</v>
      </c>
      <c r="K12" s="5">
        <f t="shared" si="9"/>
        <v>-52.95022538305611</v>
      </c>
      <c r="L12" s="5">
        <f t="shared" si="10"/>
        <v>1750.9488172629635</v>
      </c>
      <c r="M12" s="5">
        <f t="shared" si="11"/>
        <v>695.667877315042</v>
      </c>
      <c r="N12" s="5">
        <f t="shared" si="12"/>
        <v>-757.6196410132177</v>
      </c>
      <c r="O12" s="5">
        <f t="shared" si="13"/>
        <v>-386.32834110216135</v>
      </c>
      <c r="P12" s="5">
        <f t="shared" si="14"/>
        <v>360.4789899925066</v>
      </c>
      <c r="Q12" s="5">
        <f t="shared" si="15"/>
        <v>-76.40329869787413</v>
      </c>
      <c r="R12" s="5">
        <f t="shared" si="16"/>
        <v>-375.6008603916546</v>
      </c>
      <c r="S12" s="5">
        <f t="shared" si="17"/>
        <v>10383.754987107703</v>
      </c>
      <c r="T12" s="5">
        <f t="shared" si="18"/>
        <v>145938.34874758596</v>
      </c>
      <c r="U12" s="5">
        <f t="shared" si="19"/>
        <v>78466.1326953955</v>
      </c>
      <c r="V12" s="10">
        <f>(I12+M12+Q12-SQRT(0.5*(S12+T12+U12)))/(1+$M$2)</f>
        <v>384.43139031876973</v>
      </c>
    </row>
    <row r="13" spans="1:22" ht="12.75">
      <c r="A13" s="5">
        <f aca="true" t="shared" si="20" ref="A13:A27">A12+$B$4</f>
        <v>0.8</v>
      </c>
      <c r="B13" s="5">
        <f t="shared" si="0"/>
        <v>0.4</v>
      </c>
      <c r="C13" s="5">
        <f t="shared" si="1"/>
        <v>1.2000000000000002</v>
      </c>
      <c r="D13" s="5">
        <f t="shared" si="2"/>
        <v>0.05900000000000005</v>
      </c>
      <c r="E13" s="5">
        <f t="shared" si="3"/>
        <v>-0.34099999999999997</v>
      </c>
      <c r="F13" s="5">
        <f t="shared" si="4"/>
        <v>0.4590000000000002</v>
      </c>
      <c r="G13" s="5">
        <f t="shared" si="5"/>
        <v>-452.6219327078665</v>
      </c>
      <c r="H13" s="5">
        <f t="shared" si="6"/>
        <v>590.4286725788785</v>
      </c>
      <c r="I13" s="5">
        <f t="shared" si="7"/>
        <v>-19.755931513867324</v>
      </c>
      <c r="J13" s="5">
        <f t="shared" si="8"/>
        <v>-509.81172975433645</v>
      </c>
      <c r="K13" s="5">
        <f t="shared" si="9"/>
        <v>-52.95022538305611</v>
      </c>
      <c r="L13" s="5">
        <f t="shared" si="10"/>
        <v>1750.9488172629635</v>
      </c>
      <c r="M13" s="5">
        <f t="shared" si="11"/>
        <v>695.667877315042</v>
      </c>
      <c r="N13" s="5">
        <f t="shared" si="12"/>
        <v>-757.6196410132177</v>
      </c>
      <c r="O13" s="5">
        <f t="shared" si="13"/>
        <v>-298.41557978741815</v>
      </c>
      <c r="P13" s="5">
        <f t="shared" si="14"/>
        <v>226.09020545913782</v>
      </c>
      <c r="Q13" s="5">
        <f t="shared" si="15"/>
        <v>-80.74567891009741</v>
      </c>
      <c r="R13" s="5">
        <f t="shared" si="16"/>
        <v>-268.4005494411818</v>
      </c>
      <c r="S13" s="5">
        <f t="shared" si="17"/>
        <v>61408.76088248956</v>
      </c>
      <c r="T13" s="5">
        <f t="shared" si="18"/>
        <v>239335.31955856804</v>
      </c>
      <c r="U13" s="5">
        <f t="shared" si="19"/>
        <v>58279.35798019047</v>
      </c>
      <c r="V13" s="10">
        <f>(I13+M13+Q13-SQRT(0.5*(S13+T13+U13)))/(1+$M$2)</f>
        <v>146.5624216974649</v>
      </c>
    </row>
    <row r="14" spans="1:22" ht="12.75">
      <c r="A14" s="5">
        <f t="shared" si="20"/>
        <v>1</v>
      </c>
      <c r="B14" s="5">
        <f t="shared" si="0"/>
        <v>0.4</v>
      </c>
      <c r="C14" s="5">
        <f t="shared" si="1"/>
        <v>1.4</v>
      </c>
      <c r="D14" s="5">
        <f t="shared" si="2"/>
        <v>0.259</v>
      </c>
      <c r="E14" s="5">
        <f t="shared" si="3"/>
        <v>-0.34099999999999997</v>
      </c>
      <c r="F14" s="5">
        <f t="shared" si="4"/>
        <v>0.6589999999999999</v>
      </c>
      <c r="G14" s="5">
        <f t="shared" si="5"/>
        <v>-386.32834110216135</v>
      </c>
      <c r="H14" s="5">
        <f t="shared" si="6"/>
        <v>360.4789899925066</v>
      </c>
      <c r="I14" s="5">
        <f t="shared" si="7"/>
        <v>-76.40329869787413</v>
      </c>
      <c r="J14" s="5">
        <f t="shared" si="8"/>
        <v>-375.6008603916546</v>
      </c>
      <c r="K14" s="5">
        <f t="shared" si="9"/>
        <v>-52.95022538305611</v>
      </c>
      <c r="L14" s="5">
        <f t="shared" si="10"/>
        <v>1750.9488172629635</v>
      </c>
      <c r="M14" s="5">
        <f t="shared" si="11"/>
        <v>695.667877315042</v>
      </c>
      <c r="N14" s="5">
        <f t="shared" si="12"/>
        <v>-757.6196410132177</v>
      </c>
      <c r="O14" s="5">
        <f t="shared" si="13"/>
        <v>-219.075141359647</v>
      </c>
      <c r="P14" s="5">
        <f t="shared" si="14"/>
        <v>144.86561778831407</v>
      </c>
      <c r="Q14" s="5">
        <f t="shared" si="15"/>
        <v>-68.03972631324316</v>
      </c>
      <c r="R14" s="5">
        <f t="shared" si="16"/>
        <v>-188.27818907754383</v>
      </c>
      <c r="S14" s="5">
        <f t="shared" si="17"/>
        <v>145938.34874758596</v>
      </c>
      <c r="T14" s="5">
        <f t="shared" si="18"/>
        <v>324149.6888922212</v>
      </c>
      <c r="U14" s="5">
        <f t="shared" si="19"/>
        <v>35089.78318825437</v>
      </c>
      <c r="V14" s="10">
        <f aca="true" t="shared" si="21" ref="V14:V35">(I14+M14+Q14-SQRT(0.5*(S14+T14+U14)))/(1+$M$2)</f>
        <v>41.57488022726729</v>
      </c>
    </row>
    <row r="15" spans="1:22" ht="12.75">
      <c r="A15" s="5">
        <f t="shared" si="20"/>
        <v>1.2</v>
      </c>
      <c r="B15" s="5">
        <f t="shared" si="0"/>
        <v>0.4</v>
      </c>
      <c r="C15" s="5">
        <f t="shared" si="1"/>
        <v>1.6</v>
      </c>
      <c r="D15" s="5">
        <f t="shared" si="2"/>
        <v>0.45899999999999996</v>
      </c>
      <c r="E15" s="5">
        <f t="shared" si="3"/>
        <v>-0.34099999999999997</v>
      </c>
      <c r="F15" s="5">
        <f t="shared" si="4"/>
        <v>0.8590000000000001</v>
      </c>
      <c r="G15" s="5">
        <f t="shared" si="5"/>
        <v>-298.41557978741827</v>
      </c>
      <c r="H15" s="5">
        <f t="shared" si="6"/>
        <v>226.09020545913793</v>
      </c>
      <c r="I15" s="5">
        <f t="shared" si="7"/>
        <v>-80.74567891009745</v>
      </c>
      <c r="J15" s="5">
        <f t="shared" si="8"/>
        <v>-268.4005494411819</v>
      </c>
      <c r="K15" s="5">
        <f t="shared" si="9"/>
        <v>-52.95022538305611</v>
      </c>
      <c r="L15" s="5">
        <f t="shared" si="10"/>
        <v>1750.9488172629635</v>
      </c>
      <c r="M15" s="5">
        <f t="shared" si="11"/>
        <v>695.667877315042</v>
      </c>
      <c r="N15" s="5">
        <f t="shared" si="12"/>
        <v>-757.6196410132177</v>
      </c>
      <c r="O15" s="5">
        <f t="shared" si="13"/>
        <v>-156.21874337216312</v>
      </c>
      <c r="P15" s="5">
        <f t="shared" si="14"/>
        <v>94.34287454002856</v>
      </c>
      <c r="Q15" s="5">
        <f t="shared" si="15"/>
        <v>-52.235671938603566</v>
      </c>
      <c r="R15" s="5">
        <f t="shared" si="16"/>
        <v>-130.54025780682727</v>
      </c>
      <c r="S15" s="5">
        <f t="shared" si="17"/>
        <v>239335.31955856792</v>
      </c>
      <c r="T15" s="5">
        <f t="shared" si="18"/>
        <v>393228.552842507</v>
      </c>
      <c r="U15" s="5">
        <f t="shared" si="19"/>
        <v>19005.460009509312</v>
      </c>
      <c r="V15" s="10">
        <f t="shared" si="21"/>
        <v>-6.9136487033076195</v>
      </c>
    </row>
    <row r="16" spans="1:22" ht="12.75">
      <c r="A16" s="5">
        <f t="shared" si="20"/>
        <v>1.4</v>
      </c>
      <c r="B16" s="5">
        <f t="shared" si="0"/>
        <v>0.4</v>
      </c>
      <c r="C16" s="5">
        <f t="shared" si="1"/>
        <v>1.7999999999999998</v>
      </c>
      <c r="D16" s="5">
        <f t="shared" si="2"/>
        <v>0.6589999999999999</v>
      </c>
      <c r="E16" s="5">
        <f t="shared" si="3"/>
        <v>-0.34099999999999997</v>
      </c>
      <c r="F16" s="5">
        <f t="shared" si="4"/>
        <v>1.0589999999999997</v>
      </c>
      <c r="G16" s="5">
        <f t="shared" si="5"/>
        <v>-219.075141359647</v>
      </c>
      <c r="H16" s="5">
        <f t="shared" si="6"/>
        <v>144.86561778831407</v>
      </c>
      <c r="I16" s="5">
        <f t="shared" si="7"/>
        <v>-68.03972631324316</v>
      </c>
      <c r="J16" s="5">
        <f t="shared" si="8"/>
        <v>-188.27818907754383</v>
      </c>
      <c r="K16" s="5">
        <f t="shared" si="9"/>
        <v>-52.95022538305611</v>
      </c>
      <c r="L16" s="5">
        <f t="shared" si="10"/>
        <v>1750.9488172629635</v>
      </c>
      <c r="M16" s="5">
        <f t="shared" si="11"/>
        <v>695.667877315042</v>
      </c>
      <c r="N16" s="5">
        <f t="shared" si="12"/>
        <v>-757.6196410132177</v>
      </c>
      <c r="O16" s="5">
        <f t="shared" si="13"/>
        <v>-109.44075847918613</v>
      </c>
      <c r="P16" s="5">
        <f t="shared" si="14"/>
        <v>62.179795665862805</v>
      </c>
      <c r="Q16" s="5">
        <f t="shared" si="15"/>
        <v>-38.21822850899082</v>
      </c>
      <c r="R16" s="5">
        <f t="shared" si="16"/>
        <v>-89.82745891165695</v>
      </c>
      <c r="S16" s="5">
        <f t="shared" si="17"/>
        <v>324149.6888922212</v>
      </c>
      <c r="T16" s="5">
        <f t="shared" si="18"/>
        <v>445946.398475964</v>
      </c>
      <c r="U16" s="5">
        <f t="shared" si="19"/>
        <v>9692.54627019627</v>
      </c>
      <c r="V16" s="10">
        <f t="shared" si="21"/>
        <v>-29.919023376796915</v>
      </c>
    </row>
    <row r="17" spans="1:22" ht="12.75">
      <c r="A17" s="5">
        <f t="shared" si="20"/>
        <v>1.5999999999999999</v>
      </c>
      <c r="B17" s="5">
        <f t="shared" si="0"/>
        <v>0.4</v>
      </c>
      <c r="C17" s="5">
        <f t="shared" si="1"/>
        <v>2</v>
      </c>
      <c r="D17" s="5">
        <f t="shared" si="2"/>
        <v>0.8589999999999999</v>
      </c>
      <c r="E17" s="5">
        <f t="shared" si="3"/>
        <v>-0.34099999999999997</v>
      </c>
      <c r="F17" s="5">
        <f t="shared" si="4"/>
        <v>1.259</v>
      </c>
      <c r="G17" s="5">
        <f t="shared" si="5"/>
        <v>-156.21874337216317</v>
      </c>
      <c r="H17" s="5">
        <f t="shared" si="6"/>
        <v>94.34287454002862</v>
      </c>
      <c r="I17" s="5">
        <f t="shared" si="7"/>
        <v>-52.23567193860358</v>
      </c>
      <c r="J17" s="5">
        <f t="shared" si="8"/>
        <v>-130.54025780682733</v>
      </c>
      <c r="K17" s="5">
        <f t="shared" si="9"/>
        <v>-52.95022538305611</v>
      </c>
      <c r="L17" s="5">
        <f t="shared" si="10"/>
        <v>1750.9488172629635</v>
      </c>
      <c r="M17" s="5">
        <f t="shared" si="11"/>
        <v>695.667877315042</v>
      </c>
      <c r="N17" s="5">
        <f t="shared" si="12"/>
        <v>-757.6196410132177</v>
      </c>
      <c r="O17" s="5">
        <f t="shared" si="13"/>
        <v>-75.81544389394756</v>
      </c>
      <c r="P17" s="5">
        <f t="shared" si="14"/>
        <v>41.335379792672434</v>
      </c>
      <c r="Q17" s="5">
        <f t="shared" si="15"/>
        <v>-27.19785206400026</v>
      </c>
      <c r="R17" s="5">
        <f t="shared" si="16"/>
        <v>-61.506217291918375</v>
      </c>
      <c r="S17" s="5">
        <f t="shared" si="17"/>
        <v>393228.552842507</v>
      </c>
      <c r="T17" s="5">
        <f t="shared" si="18"/>
        <v>484573.89868498925</v>
      </c>
      <c r="U17" s="5">
        <f t="shared" si="19"/>
        <v>4765.698749814091</v>
      </c>
      <c r="V17" s="10">
        <f t="shared" si="21"/>
        <v>-41.07504928798485</v>
      </c>
    </row>
    <row r="18" spans="1:22" ht="12.75">
      <c r="A18" s="5">
        <f t="shared" si="20"/>
        <v>1.7999999999999998</v>
      </c>
      <c r="B18" s="5">
        <f t="shared" si="0"/>
        <v>0.4</v>
      </c>
      <c r="C18" s="5">
        <f t="shared" si="1"/>
        <v>2.1999999999999997</v>
      </c>
      <c r="D18" s="5">
        <f t="shared" si="2"/>
        <v>1.0589999999999997</v>
      </c>
      <c r="E18" s="5">
        <f t="shared" si="3"/>
        <v>-0.34099999999999997</v>
      </c>
      <c r="F18" s="5">
        <f t="shared" si="4"/>
        <v>1.4589999999999996</v>
      </c>
      <c r="G18" s="5">
        <f t="shared" si="5"/>
        <v>-109.44075847918613</v>
      </c>
      <c r="H18" s="5">
        <f t="shared" si="6"/>
        <v>62.179795665862805</v>
      </c>
      <c r="I18" s="5">
        <f t="shared" si="7"/>
        <v>-38.21822850899082</v>
      </c>
      <c r="J18" s="5">
        <f t="shared" si="8"/>
        <v>-89.82745891165695</v>
      </c>
      <c r="K18" s="5">
        <f t="shared" si="9"/>
        <v>-52.95022538305611</v>
      </c>
      <c r="L18" s="5">
        <f t="shared" si="10"/>
        <v>1750.9488172629635</v>
      </c>
      <c r="M18" s="5">
        <f t="shared" si="11"/>
        <v>695.667877315042</v>
      </c>
      <c r="N18" s="5">
        <f t="shared" si="12"/>
        <v>-757.6196410132177</v>
      </c>
      <c r="O18" s="5">
        <f t="shared" si="13"/>
        <v>-52.141473426970435</v>
      </c>
      <c r="P18" s="5">
        <f t="shared" si="14"/>
        <v>27.64577122500595</v>
      </c>
      <c r="Q18" s="5">
        <f t="shared" si="15"/>
        <v>-19.029766896400233</v>
      </c>
      <c r="R18" s="5">
        <f t="shared" si="16"/>
        <v>-41.975757013155174</v>
      </c>
      <c r="S18" s="5">
        <f t="shared" si="17"/>
        <v>445946.398475964</v>
      </c>
      <c r="T18" s="5">
        <f t="shared" si="18"/>
        <v>512146.1687066949</v>
      </c>
      <c r="U18" s="5">
        <f t="shared" si="19"/>
        <v>2289.785374583078</v>
      </c>
      <c r="V18" s="10">
        <f t="shared" si="21"/>
        <v>-46.6140145109172</v>
      </c>
    </row>
    <row r="19" spans="1:22" ht="12.75">
      <c r="A19" s="5">
        <f t="shared" si="20"/>
        <v>1.9999999999999998</v>
      </c>
      <c r="B19" s="5">
        <f t="shared" si="0"/>
        <v>0.4</v>
      </c>
      <c r="C19" s="5">
        <f t="shared" si="1"/>
        <v>2.4</v>
      </c>
      <c r="D19" s="5">
        <f t="shared" si="2"/>
        <v>1.259</v>
      </c>
      <c r="E19" s="5">
        <f t="shared" si="3"/>
        <v>-0.34099999999999997</v>
      </c>
      <c r="F19" s="5">
        <f t="shared" si="4"/>
        <v>1.6589999999999998</v>
      </c>
      <c r="G19" s="5">
        <f t="shared" si="5"/>
        <v>-75.81544389394756</v>
      </c>
      <c r="H19" s="5">
        <f t="shared" si="6"/>
        <v>41.335379792672434</v>
      </c>
      <c r="I19" s="5">
        <f t="shared" si="7"/>
        <v>-27.19785206400026</v>
      </c>
      <c r="J19" s="5">
        <f t="shared" si="8"/>
        <v>-61.506217291918375</v>
      </c>
      <c r="K19" s="5">
        <f t="shared" si="9"/>
        <v>-52.95022538305611</v>
      </c>
      <c r="L19" s="5">
        <f t="shared" si="10"/>
        <v>1750.9488172629635</v>
      </c>
      <c r="M19" s="5">
        <f t="shared" si="11"/>
        <v>695.667877315042</v>
      </c>
      <c r="N19" s="5">
        <f t="shared" si="12"/>
        <v>-757.6196410132177</v>
      </c>
      <c r="O19" s="5">
        <f t="shared" si="13"/>
        <v>-35.689059945385516</v>
      </c>
      <c r="P19" s="5">
        <f t="shared" si="14"/>
        <v>18.568270154518203</v>
      </c>
      <c r="Q19" s="5">
        <f t="shared" si="15"/>
        <v>-13.172267953925472</v>
      </c>
      <c r="R19" s="5">
        <f t="shared" si="16"/>
        <v>-28.58393218217558</v>
      </c>
      <c r="S19" s="5">
        <f t="shared" si="17"/>
        <v>484573.89868498925</v>
      </c>
      <c r="T19" s="5">
        <f t="shared" si="18"/>
        <v>531493.06475078</v>
      </c>
      <c r="U19" s="5">
        <f t="shared" si="19"/>
        <v>1083.8768568471921</v>
      </c>
      <c r="V19" s="10">
        <f t="shared" si="21"/>
        <v>-49.44186553203726</v>
      </c>
    </row>
    <row r="20" spans="1:22" ht="12.75">
      <c r="A20" s="5">
        <f t="shared" si="20"/>
        <v>2.1999999999999997</v>
      </c>
      <c r="B20" s="5">
        <f t="shared" si="0"/>
        <v>0.4</v>
      </c>
      <c r="C20" s="5">
        <f t="shared" si="1"/>
        <v>2.5999999999999996</v>
      </c>
      <c r="D20" s="5">
        <f t="shared" si="2"/>
        <v>1.4589999999999996</v>
      </c>
      <c r="E20" s="5">
        <f t="shared" si="3"/>
        <v>-0.34099999999999997</v>
      </c>
      <c r="F20" s="5">
        <f t="shared" si="4"/>
        <v>1.8589999999999995</v>
      </c>
      <c r="G20" s="5">
        <f t="shared" si="5"/>
        <v>-52.141473426970435</v>
      </c>
      <c r="H20" s="5">
        <f t="shared" si="6"/>
        <v>27.64577122500595</v>
      </c>
      <c r="I20" s="5">
        <f t="shared" si="7"/>
        <v>-19.029766896400233</v>
      </c>
      <c r="J20" s="5">
        <f t="shared" si="8"/>
        <v>-41.975757013155174</v>
      </c>
      <c r="K20" s="5">
        <f t="shared" si="9"/>
        <v>-52.95022538305611</v>
      </c>
      <c r="L20" s="5">
        <f t="shared" si="10"/>
        <v>1750.9488172629635</v>
      </c>
      <c r="M20" s="5">
        <f t="shared" si="11"/>
        <v>695.667877315042</v>
      </c>
      <c r="N20" s="5">
        <f t="shared" si="12"/>
        <v>-757.6196410132177</v>
      </c>
      <c r="O20" s="5">
        <f t="shared" si="13"/>
        <v>-24.350574600814376</v>
      </c>
      <c r="P20" s="5">
        <f t="shared" si="14"/>
        <v>12.507851347072416</v>
      </c>
      <c r="Q20" s="5">
        <f t="shared" si="15"/>
        <v>-9.054327832441357</v>
      </c>
      <c r="R20" s="5">
        <f t="shared" si="16"/>
        <v>-19.43584445051146</v>
      </c>
      <c r="S20" s="5">
        <f t="shared" si="17"/>
        <v>512146.1687066949</v>
      </c>
      <c r="T20" s="5">
        <f t="shared" si="18"/>
        <v>544915.3175077308</v>
      </c>
      <c r="U20" s="5">
        <f t="shared" si="19"/>
        <v>508.0476583316239</v>
      </c>
      <c r="V20" s="10">
        <f t="shared" si="21"/>
        <v>-50.93342040272099</v>
      </c>
    </row>
    <row r="21" spans="1:22" ht="12.75">
      <c r="A21" s="5">
        <f t="shared" si="20"/>
        <v>2.4</v>
      </c>
      <c r="B21" s="5">
        <f t="shared" si="0"/>
        <v>0.4</v>
      </c>
      <c r="C21" s="5">
        <f t="shared" si="1"/>
        <v>2.8</v>
      </c>
      <c r="D21" s="5">
        <f t="shared" si="2"/>
        <v>1.6589999999999998</v>
      </c>
      <c r="E21" s="5">
        <f t="shared" si="3"/>
        <v>-0.34099999999999997</v>
      </c>
      <c r="F21" s="5">
        <f t="shared" si="4"/>
        <v>2.0589999999999997</v>
      </c>
      <c r="G21" s="5">
        <f t="shared" si="5"/>
        <v>-35.689059945385516</v>
      </c>
      <c r="H21" s="5">
        <f t="shared" si="6"/>
        <v>18.568270154518203</v>
      </c>
      <c r="I21" s="5">
        <f t="shared" si="7"/>
        <v>-13.172267953925472</v>
      </c>
      <c r="J21" s="5">
        <f t="shared" si="8"/>
        <v>-28.58393218217558</v>
      </c>
      <c r="K21" s="5">
        <f t="shared" si="9"/>
        <v>-52.95022538305611</v>
      </c>
      <c r="L21" s="5">
        <f t="shared" si="10"/>
        <v>1750.9488172629635</v>
      </c>
      <c r="M21" s="5">
        <f t="shared" si="11"/>
        <v>695.667877315042</v>
      </c>
      <c r="N21" s="5">
        <f t="shared" si="12"/>
        <v>-757.6196410132177</v>
      </c>
      <c r="O21" s="5">
        <f t="shared" si="13"/>
        <v>-16.579139333287827</v>
      </c>
      <c r="P21" s="5">
        <f t="shared" si="14"/>
        <v>8.442385342644375</v>
      </c>
      <c r="Q21" s="5">
        <f t="shared" si="15"/>
        <v>-6.195206592775963</v>
      </c>
      <c r="R21" s="5">
        <f t="shared" si="16"/>
        <v>-13.202386427170794</v>
      </c>
      <c r="S21" s="5">
        <f t="shared" si="17"/>
        <v>531493.06475078</v>
      </c>
      <c r="T21" s="5">
        <f t="shared" si="18"/>
        <v>554157.0489254273</v>
      </c>
      <c r="U21" s="5">
        <f t="shared" si="19"/>
        <v>236.59194981330577</v>
      </c>
      <c r="V21" s="10">
        <f t="shared" si="21"/>
        <v>-51.74914222164905</v>
      </c>
    </row>
    <row r="22" spans="1:22" ht="12.75">
      <c r="A22" s="5">
        <f t="shared" si="20"/>
        <v>2.6</v>
      </c>
      <c r="B22" s="5">
        <f t="shared" si="0"/>
        <v>0.4</v>
      </c>
      <c r="C22" s="5">
        <f t="shared" si="1"/>
        <v>3</v>
      </c>
      <c r="D22" s="5">
        <f t="shared" si="2"/>
        <v>1.859</v>
      </c>
      <c r="E22" s="5">
        <f t="shared" si="3"/>
        <v>-0.34099999999999997</v>
      </c>
      <c r="F22" s="5">
        <f t="shared" si="4"/>
        <v>2.259</v>
      </c>
      <c r="G22" s="5">
        <f t="shared" si="5"/>
        <v>-24.35057460081435</v>
      </c>
      <c r="H22" s="5">
        <f t="shared" si="6"/>
        <v>12.507851347072405</v>
      </c>
      <c r="I22" s="5">
        <f t="shared" si="7"/>
        <v>-9.054327832441345</v>
      </c>
      <c r="J22" s="5">
        <f t="shared" si="8"/>
        <v>-19.435844450511443</v>
      </c>
      <c r="K22" s="5">
        <f t="shared" si="9"/>
        <v>-52.95022538305611</v>
      </c>
      <c r="L22" s="5">
        <f t="shared" si="10"/>
        <v>1750.9488172629635</v>
      </c>
      <c r="M22" s="5">
        <f t="shared" si="11"/>
        <v>695.667877315042</v>
      </c>
      <c r="N22" s="5">
        <f t="shared" si="12"/>
        <v>-757.6196410132177</v>
      </c>
      <c r="O22" s="5">
        <f t="shared" si="13"/>
        <v>-11.271867554491674</v>
      </c>
      <c r="P22" s="5">
        <f t="shared" si="14"/>
        <v>5.706153727555095</v>
      </c>
      <c r="Q22" s="5">
        <f t="shared" si="15"/>
        <v>-4.225988722442265</v>
      </c>
      <c r="R22" s="5">
        <f t="shared" si="16"/>
        <v>-8.962096316312993</v>
      </c>
      <c r="S22" s="5">
        <f t="shared" si="17"/>
        <v>544915.3175077308</v>
      </c>
      <c r="T22" s="5">
        <f t="shared" si="18"/>
        <v>560488.1192315978</v>
      </c>
      <c r="U22" s="5">
        <f t="shared" si="19"/>
        <v>109.69939997862552</v>
      </c>
      <c r="V22" s="10">
        <f t="shared" si="21"/>
        <v>-52.21234438838905</v>
      </c>
    </row>
    <row r="23" spans="1:22" ht="12.75">
      <c r="A23" s="5">
        <f t="shared" si="20"/>
        <v>2.8000000000000003</v>
      </c>
      <c r="B23" s="5">
        <f t="shared" si="0"/>
        <v>0.4</v>
      </c>
      <c r="C23" s="5">
        <f t="shared" si="1"/>
        <v>3.2</v>
      </c>
      <c r="D23" s="5">
        <f t="shared" si="2"/>
        <v>2.059</v>
      </c>
      <c r="E23" s="5">
        <f t="shared" si="3"/>
        <v>-0.34099999999999997</v>
      </c>
      <c r="F23" s="5">
        <f t="shared" si="4"/>
        <v>2.459</v>
      </c>
      <c r="G23" s="5">
        <f t="shared" si="5"/>
        <v>-16.57913933328781</v>
      </c>
      <c r="H23" s="5">
        <f t="shared" si="6"/>
        <v>8.442385342644368</v>
      </c>
      <c r="I23" s="5">
        <f t="shared" si="7"/>
        <v>-6.195206592775955</v>
      </c>
      <c r="J23" s="5">
        <f t="shared" si="8"/>
        <v>-13.202386427170781</v>
      </c>
      <c r="K23" s="5">
        <f t="shared" si="9"/>
        <v>-52.95022538305611</v>
      </c>
      <c r="L23" s="5">
        <f t="shared" si="10"/>
        <v>1750.9488172629635</v>
      </c>
      <c r="M23" s="5">
        <f t="shared" si="11"/>
        <v>695.667877315042</v>
      </c>
      <c r="N23" s="5">
        <f t="shared" si="12"/>
        <v>-757.6196410132177</v>
      </c>
      <c r="O23" s="5">
        <f t="shared" si="13"/>
        <v>-7.656192339220458</v>
      </c>
      <c r="P23" s="5">
        <f t="shared" si="14"/>
        <v>3.860362763918393</v>
      </c>
      <c r="Q23" s="5">
        <f t="shared" si="15"/>
        <v>-2.8768219714178347</v>
      </c>
      <c r="R23" s="5">
        <f t="shared" si="16"/>
        <v>-6.080923065470101</v>
      </c>
      <c r="S23" s="5">
        <f t="shared" si="17"/>
        <v>554157.0489254273</v>
      </c>
      <c r="T23" s="5">
        <f t="shared" si="18"/>
        <v>564810.4445745441</v>
      </c>
      <c r="U23" s="5">
        <f t="shared" si="19"/>
        <v>50.715240412045155</v>
      </c>
      <c r="V23" s="10">
        <f t="shared" si="21"/>
        <v>-52.48509679788903</v>
      </c>
    </row>
    <row r="24" spans="1:22" ht="12.75">
      <c r="A24" s="5">
        <f t="shared" si="20"/>
        <v>3.0000000000000004</v>
      </c>
      <c r="B24" s="5">
        <f t="shared" si="0"/>
        <v>0.4</v>
      </c>
      <c r="C24" s="5">
        <f t="shared" si="1"/>
        <v>3.4000000000000004</v>
      </c>
      <c r="D24" s="5">
        <f t="shared" si="2"/>
        <v>2.2590000000000003</v>
      </c>
      <c r="E24" s="5">
        <f t="shared" si="3"/>
        <v>-0.34099999999999997</v>
      </c>
      <c r="F24" s="5">
        <f t="shared" si="4"/>
        <v>2.6590000000000003</v>
      </c>
      <c r="G24" s="5">
        <f t="shared" si="5"/>
        <v>-11.271867554491662</v>
      </c>
      <c r="H24" s="5">
        <f t="shared" si="6"/>
        <v>5.7061537275550895</v>
      </c>
      <c r="I24" s="5">
        <f t="shared" si="7"/>
        <v>-4.22598872244226</v>
      </c>
      <c r="J24" s="5">
        <f t="shared" si="8"/>
        <v>-8.962096316312984</v>
      </c>
      <c r="K24" s="5">
        <f t="shared" si="9"/>
        <v>-52.95022538305611</v>
      </c>
      <c r="L24" s="5">
        <f t="shared" si="10"/>
        <v>1750.9488172629635</v>
      </c>
      <c r="M24" s="5">
        <f t="shared" si="11"/>
        <v>695.667877315042</v>
      </c>
      <c r="N24" s="5">
        <f t="shared" si="12"/>
        <v>-757.6196410132177</v>
      </c>
      <c r="O24" s="5">
        <f t="shared" si="13"/>
        <v>-5.196947611179696</v>
      </c>
      <c r="P24" s="5">
        <f t="shared" si="14"/>
        <v>2.6133005478997235</v>
      </c>
      <c r="Q24" s="5">
        <f t="shared" si="15"/>
        <v>-1.9556946251617364</v>
      </c>
      <c r="R24" s="5">
        <f t="shared" si="16"/>
        <v>-4.1247340799185075</v>
      </c>
      <c r="S24" s="5">
        <f t="shared" si="17"/>
        <v>560488.1192315978</v>
      </c>
      <c r="T24" s="5">
        <f t="shared" si="18"/>
        <v>567754.5747744212</v>
      </c>
      <c r="U24" s="5">
        <f t="shared" si="19"/>
        <v>23.400073406095366</v>
      </c>
      <c r="V24" s="10">
        <f t="shared" si="21"/>
        <v>-52.651038485796136</v>
      </c>
    </row>
    <row r="25" spans="1:22" ht="12.75">
      <c r="A25" s="5">
        <f t="shared" si="20"/>
        <v>3.2000000000000006</v>
      </c>
      <c r="B25" s="5">
        <f t="shared" si="0"/>
        <v>0.4</v>
      </c>
      <c r="C25" s="5">
        <f t="shared" si="1"/>
        <v>3.6000000000000005</v>
      </c>
      <c r="D25" s="5">
        <f t="shared" si="2"/>
        <v>2.4590000000000005</v>
      </c>
      <c r="E25" s="5">
        <f t="shared" si="3"/>
        <v>-0.34099999999999997</v>
      </c>
      <c r="F25" s="5">
        <f t="shared" si="4"/>
        <v>2.8590000000000004</v>
      </c>
      <c r="G25" s="5">
        <f t="shared" si="5"/>
        <v>-7.65619233922045</v>
      </c>
      <c r="H25" s="5">
        <f t="shared" si="6"/>
        <v>3.860362763918389</v>
      </c>
      <c r="I25" s="5">
        <f t="shared" si="7"/>
        <v>-2.876821971417832</v>
      </c>
      <c r="J25" s="5">
        <f t="shared" si="8"/>
        <v>-6.0809230654700945</v>
      </c>
      <c r="K25" s="5">
        <f t="shared" si="9"/>
        <v>-52.95022538305611</v>
      </c>
      <c r="L25" s="5">
        <f t="shared" si="10"/>
        <v>1750.9488172629635</v>
      </c>
      <c r="M25" s="5">
        <f t="shared" si="11"/>
        <v>695.667877315042</v>
      </c>
      <c r="N25" s="5">
        <f t="shared" si="12"/>
        <v>-757.6196410132177</v>
      </c>
      <c r="O25" s="5">
        <f t="shared" si="13"/>
        <v>-3.5260915978101317</v>
      </c>
      <c r="P25" s="5">
        <f t="shared" si="14"/>
        <v>1.7698587983007854</v>
      </c>
      <c r="Q25" s="5">
        <f t="shared" si="15"/>
        <v>-1.328272183424101</v>
      </c>
      <c r="R25" s="5">
        <f t="shared" si="16"/>
        <v>-2.797254986013753</v>
      </c>
      <c r="S25" s="5">
        <f t="shared" si="17"/>
        <v>564810.4445745441</v>
      </c>
      <c r="T25" s="5">
        <f t="shared" si="18"/>
        <v>569756.8344478013</v>
      </c>
      <c r="U25" s="5">
        <f t="shared" si="19"/>
        <v>10.7824760560405</v>
      </c>
      <c r="V25" s="10">
        <f t="shared" si="21"/>
        <v>-52.754818187948736</v>
      </c>
    </row>
    <row r="26" spans="1:22" ht="12.75">
      <c r="A26" s="5">
        <f t="shared" si="20"/>
        <v>3.400000000000001</v>
      </c>
      <c r="B26" s="5">
        <f t="shared" si="0"/>
        <v>0.4</v>
      </c>
      <c r="C26" s="5">
        <f t="shared" si="1"/>
        <v>3.8000000000000007</v>
      </c>
      <c r="D26" s="5">
        <f t="shared" si="2"/>
        <v>2.6590000000000007</v>
      </c>
      <c r="E26" s="5">
        <f t="shared" si="3"/>
        <v>-0.34099999999999997</v>
      </c>
      <c r="F26" s="5">
        <f t="shared" si="4"/>
        <v>3.0590000000000006</v>
      </c>
      <c r="G26" s="5">
        <f t="shared" si="5"/>
        <v>-5.1969476111796915</v>
      </c>
      <c r="H26" s="5">
        <f t="shared" si="6"/>
        <v>2.613300547899721</v>
      </c>
      <c r="I26" s="5">
        <f t="shared" si="7"/>
        <v>-1.9556946251617353</v>
      </c>
      <c r="J26" s="5">
        <f t="shared" si="8"/>
        <v>-4.124734079918504</v>
      </c>
      <c r="K26" s="5">
        <f t="shared" si="9"/>
        <v>-52.95022538305611</v>
      </c>
      <c r="L26" s="5">
        <f t="shared" si="10"/>
        <v>1750.9488172629635</v>
      </c>
      <c r="M26" s="5">
        <f t="shared" si="11"/>
        <v>695.667877315042</v>
      </c>
      <c r="N26" s="5">
        <f t="shared" si="12"/>
        <v>-757.6196410132177</v>
      </c>
      <c r="O26" s="5">
        <f t="shared" si="13"/>
        <v>-2.391718815843046</v>
      </c>
      <c r="P26" s="5">
        <f t="shared" si="14"/>
        <v>1.1989900322890321</v>
      </c>
      <c r="Q26" s="5">
        <f t="shared" si="15"/>
        <v>-0.9015746438682335</v>
      </c>
      <c r="R26" s="5">
        <f t="shared" si="16"/>
        <v>-1.8967363706681302</v>
      </c>
      <c r="S26" s="5">
        <f t="shared" si="17"/>
        <v>567754.5747744212</v>
      </c>
      <c r="T26" s="5">
        <f t="shared" si="18"/>
        <v>571117.1086013721</v>
      </c>
      <c r="U26" s="5">
        <f t="shared" si="19"/>
        <v>4.963973792424913</v>
      </c>
      <c r="V26" s="10">
        <f t="shared" si="21"/>
        <v>-52.821166295391265</v>
      </c>
    </row>
    <row r="27" spans="1:22" ht="12.75">
      <c r="A27" s="5">
        <f t="shared" si="20"/>
        <v>3.600000000000001</v>
      </c>
      <c r="B27" s="5">
        <f t="shared" si="0"/>
        <v>0.4</v>
      </c>
      <c r="C27" s="5">
        <f t="shared" si="1"/>
        <v>4.000000000000001</v>
      </c>
      <c r="D27" s="5">
        <f t="shared" si="2"/>
        <v>2.859000000000001</v>
      </c>
      <c r="E27" s="5">
        <f t="shared" si="3"/>
        <v>-0.34099999999999997</v>
      </c>
      <c r="F27" s="5">
        <f t="shared" si="4"/>
        <v>3.259000000000001</v>
      </c>
      <c r="G27" s="5">
        <f t="shared" si="5"/>
        <v>-3.526091597810128</v>
      </c>
      <c r="H27" s="5">
        <f t="shared" si="6"/>
        <v>1.7698587983007839</v>
      </c>
      <c r="I27" s="5">
        <f t="shared" si="7"/>
        <v>-1.3282721834240996</v>
      </c>
      <c r="J27" s="5">
        <f t="shared" si="8"/>
        <v>-2.79725498601375</v>
      </c>
      <c r="K27" s="5">
        <f t="shared" si="9"/>
        <v>-52.95022538305611</v>
      </c>
      <c r="L27" s="5">
        <f t="shared" si="10"/>
        <v>1750.9488172629635</v>
      </c>
      <c r="M27" s="5">
        <f t="shared" si="11"/>
        <v>695.667877315042</v>
      </c>
      <c r="N27" s="5">
        <f t="shared" si="12"/>
        <v>-757.6196410132177</v>
      </c>
      <c r="O27" s="5">
        <f t="shared" si="13"/>
        <v>-1.6219576385270296</v>
      </c>
      <c r="P27" s="5">
        <f t="shared" si="14"/>
        <v>0.8124173646619777</v>
      </c>
      <c r="Q27" s="5">
        <f t="shared" si="15"/>
        <v>-0.6116920122035916</v>
      </c>
      <c r="R27" s="5">
        <f t="shared" si="16"/>
        <v>-1.285998424873033</v>
      </c>
      <c r="S27" s="5">
        <f t="shared" si="17"/>
        <v>569756.8344478013</v>
      </c>
      <c r="T27" s="5">
        <f t="shared" si="18"/>
        <v>572040.578910954</v>
      </c>
      <c r="U27" s="5">
        <f t="shared" si="19"/>
        <v>2.2838963935908656</v>
      </c>
      <c r="V27" s="10">
        <f t="shared" si="21"/>
        <v>-52.86430316695304</v>
      </c>
    </row>
    <row r="28" spans="1:22" ht="12.75">
      <c r="A28" s="5">
        <f>$B$3</f>
        <v>0.4</v>
      </c>
      <c r="B28" s="5">
        <f>B10+$B$5/2</f>
        <v>0.5</v>
      </c>
      <c r="C28" s="5">
        <f t="shared" si="1"/>
        <v>0.9</v>
      </c>
      <c r="D28" s="5">
        <f t="shared" si="2"/>
        <v>-0.34099999999999997</v>
      </c>
      <c r="E28" s="5">
        <f t="shared" si="3"/>
        <v>-0.241</v>
      </c>
      <c r="F28" s="5">
        <f t="shared" si="4"/>
        <v>0.15900000000000003</v>
      </c>
      <c r="G28" s="5">
        <f t="shared" si="5"/>
        <v>-52.95022538305611</v>
      </c>
      <c r="H28" s="5">
        <f t="shared" si="6"/>
        <v>1750.9488172629635</v>
      </c>
      <c r="I28" s="5">
        <f t="shared" si="7"/>
        <v>695.667877315042</v>
      </c>
      <c r="J28" s="5">
        <f t="shared" si="8"/>
        <v>-757.6196410132177</v>
      </c>
      <c r="K28" s="5">
        <f t="shared" si="9"/>
        <v>-294.43509285127163</v>
      </c>
      <c r="L28" s="5">
        <f t="shared" si="10"/>
        <v>1316.1862441133685</v>
      </c>
      <c r="M28" s="5">
        <f t="shared" si="11"/>
        <v>373.97276198905405</v>
      </c>
      <c r="N28" s="5">
        <f t="shared" si="12"/>
        <v>-718.4618206250418</v>
      </c>
      <c r="O28" s="5">
        <f t="shared" si="13"/>
        <v>-425.6206197497688</v>
      </c>
      <c r="P28" s="5">
        <f t="shared" si="14"/>
        <v>459.63471764780485</v>
      </c>
      <c r="Q28" s="5">
        <f t="shared" si="15"/>
        <v>-58.23965472977574</v>
      </c>
      <c r="R28" s="5">
        <f t="shared" si="16"/>
        <v>-439.73647037745377</v>
      </c>
      <c r="S28" s="5">
        <f t="shared" si="17"/>
        <v>1533.3348975526426</v>
      </c>
      <c r="T28" s="5">
        <f t="shared" si="18"/>
        <v>77687.82087064063</v>
      </c>
      <c r="U28" s="5">
        <f t="shared" si="19"/>
        <v>101049.7101734462</v>
      </c>
      <c r="V28" s="10">
        <f t="shared" si="21"/>
        <v>607.8421776149887</v>
      </c>
    </row>
    <row r="29" spans="1:22" ht="12" customHeight="1">
      <c r="A29" s="5">
        <f>A28+$B$4/2</f>
        <v>0.5</v>
      </c>
      <c r="B29" s="5">
        <f aca="true" t="shared" si="22" ref="B29:B44">B11+$B$5/2</f>
        <v>0.5</v>
      </c>
      <c r="C29" s="5">
        <f t="shared" si="1"/>
        <v>1</v>
      </c>
      <c r="D29" s="5">
        <f t="shared" si="2"/>
        <v>-0.241</v>
      </c>
      <c r="E29" s="5">
        <f t="shared" si="3"/>
        <v>-0.241</v>
      </c>
      <c r="F29" s="5">
        <f t="shared" si="4"/>
        <v>0.259</v>
      </c>
      <c r="G29" s="5">
        <f t="shared" si="5"/>
        <v>-294.43509285127163</v>
      </c>
      <c r="H29" s="5">
        <f t="shared" si="6"/>
        <v>1316.1862441133685</v>
      </c>
      <c r="I29" s="5">
        <f t="shared" si="7"/>
        <v>373.97276198905405</v>
      </c>
      <c r="J29" s="5">
        <f t="shared" si="8"/>
        <v>-718.4618206250418</v>
      </c>
      <c r="K29" s="5">
        <f t="shared" si="9"/>
        <v>-294.43509285127163</v>
      </c>
      <c r="L29" s="5">
        <f t="shared" si="10"/>
        <v>1316.1862441133685</v>
      </c>
      <c r="M29" s="5">
        <f t="shared" si="11"/>
        <v>373.97276198905405</v>
      </c>
      <c r="N29" s="5">
        <f t="shared" si="12"/>
        <v>-718.4618206250418</v>
      </c>
      <c r="O29" s="5">
        <f t="shared" si="13"/>
        <v>-386.32834110216135</v>
      </c>
      <c r="P29" s="5">
        <f t="shared" si="14"/>
        <v>360.4789899925066</v>
      </c>
      <c r="Q29" s="5">
        <f t="shared" si="15"/>
        <v>-76.40329869787413</v>
      </c>
      <c r="R29" s="5">
        <f t="shared" si="16"/>
        <v>-375.6008603916546</v>
      </c>
      <c r="S29" s="5">
        <f t="shared" si="17"/>
        <v>0</v>
      </c>
      <c r="T29" s="5">
        <f t="shared" si="18"/>
        <v>117553.63805216034</v>
      </c>
      <c r="U29" s="5">
        <f t="shared" si="19"/>
        <v>117553.63805216034</v>
      </c>
      <c r="V29" s="10">
        <f t="shared" si="21"/>
        <v>280.9241581596981</v>
      </c>
    </row>
    <row r="30" spans="1:22" ht="12.75">
      <c r="A30" s="5">
        <f>A28+$B$4</f>
        <v>0.6000000000000001</v>
      </c>
      <c r="B30" s="5">
        <f t="shared" si="22"/>
        <v>0.5</v>
      </c>
      <c r="C30" s="5">
        <f t="shared" si="1"/>
        <v>1.1</v>
      </c>
      <c r="D30" s="5">
        <f t="shared" si="2"/>
        <v>-0.1409999999999999</v>
      </c>
      <c r="E30" s="5">
        <f t="shared" si="3"/>
        <v>-0.241</v>
      </c>
      <c r="F30" s="5">
        <f t="shared" si="4"/>
        <v>0.3590000000000001</v>
      </c>
      <c r="G30" s="5">
        <f t="shared" si="5"/>
        <v>-412.4534451169976</v>
      </c>
      <c r="H30" s="5">
        <f t="shared" si="6"/>
        <v>998.6353354305352</v>
      </c>
      <c r="I30" s="5">
        <f t="shared" si="7"/>
        <v>173.1483988102285</v>
      </c>
      <c r="J30" s="5">
        <f t="shared" si="8"/>
        <v>-655.7189295971157</v>
      </c>
      <c r="K30" s="5">
        <f t="shared" si="9"/>
        <v>-294.43509285127163</v>
      </c>
      <c r="L30" s="5">
        <f t="shared" si="10"/>
        <v>1316.1862441133685</v>
      </c>
      <c r="M30" s="5">
        <f t="shared" si="11"/>
        <v>373.97276198905405</v>
      </c>
      <c r="N30" s="5">
        <f t="shared" si="12"/>
        <v>-718.4618206250418</v>
      </c>
      <c r="O30" s="5">
        <f t="shared" si="13"/>
        <v>-342.412528493865</v>
      </c>
      <c r="P30" s="5">
        <f t="shared" si="14"/>
        <v>284.6239325290409</v>
      </c>
      <c r="Q30" s="5">
        <f t="shared" si="15"/>
        <v>-82.19239716935904</v>
      </c>
      <c r="R30" s="5">
        <f t="shared" si="16"/>
        <v>-318.430261168463</v>
      </c>
      <c r="S30" s="5">
        <f t="shared" si="17"/>
        <v>3936.6703745422137</v>
      </c>
      <c r="T30" s="5">
        <f t="shared" si="18"/>
        <v>160025.24856126236</v>
      </c>
      <c r="U30" s="5">
        <f t="shared" si="19"/>
        <v>113763.6458503736</v>
      </c>
      <c r="V30" s="10">
        <f t="shared" si="21"/>
        <v>78.87674749194889</v>
      </c>
    </row>
    <row r="31" spans="1:22" ht="12.75">
      <c r="A31" s="5">
        <f aca="true" t="shared" si="23" ref="A31:A39">A30+$B$4</f>
        <v>0.8</v>
      </c>
      <c r="B31" s="5">
        <f t="shared" si="22"/>
        <v>0.5</v>
      </c>
      <c r="C31" s="5">
        <f t="shared" si="1"/>
        <v>1.3</v>
      </c>
      <c r="D31" s="5">
        <f t="shared" si="2"/>
        <v>0.05900000000000005</v>
      </c>
      <c r="E31" s="5">
        <f t="shared" si="3"/>
        <v>-0.241</v>
      </c>
      <c r="F31" s="5">
        <f t="shared" si="4"/>
        <v>0.559</v>
      </c>
      <c r="G31" s="5">
        <f t="shared" si="5"/>
        <v>-452.6219327078665</v>
      </c>
      <c r="H31" s="5">
        <f t="shared" si="6"/>
        <v>590.4286725788785</v>
      </c>
      <c r="I31" s="5">
        <f t="shared" si="7"/>
        <v>-19.755931513867324</v>
      </c>
      <c r="J31" s="5">
        <f t="shared" si="8"/>
        <v>-509.81172975433645</v>
      </c>
      <c r="K31" s="5">
        <f t="shared" si="9"/>
        <v>-294.43509285127163</v>
      </c>
      <c r="L31" s="5">
        <f t="shared" si="10"/>
        <v>1316.1862441133685</v>
      </c>
      <c r="M31" s="5">
        <f t="shared" si="11"/>
        <v>373.97276198905405</v>
      </c>
      <c r="N31" s="5">
        <f t="shared" si="12"/>
        <v>-718.4618206250418</v>
      </c>
      <c r="O31" s="5">
        <f t="shared" si="13"/>
        <v>-256.87726818857743</v>
      </c>
      <c r="P31" s="5">
        <f t="shared" si="14"/>
        <v>180.5549040961798</v>
      </c>
      <c r="Q31" s="5">
        <f t="shared" si="15"/>
        <v>-75.34291669040317</v>
      </c>
      <c r="R31" s="5">
        <f t="shared" si="16"/>
        <v>-225.2034870902324</v>
      </c>
      <c r="S31" s="5">
        <f t="shared" si="17"/>
        <v>43534.8604203536</v>
      </c>
      <c r="T31" s="5">
        <f t="shared" si="18"/>
        <v>243303.7836015373</v>
      </c>
      <c r="U31" s="5">
        <f t="shared" si="19"/>
        <v>81001.85179234955</v>
      </c>
      <c r="V31" s="10">
        <f t="shared" si="21"/>
        <v>-128.19258668186336</v>
      </c>
    </row>
    <row r="32" spans="1:22" ht="12.75">
      <c r="A32" s="5">
        <f t="shared" si="23"/>
        <v>1</v>
      </c>
      <c r="B32" s="5">
        <f t="shared" si="22"/>
        <v>0.5</v>
      </c>
      <c r="C32" s="5">
        <f t="shared" si="1"/>
        <v>1.5</v>
      </c>
      <c r="D32" s="5">
        <f t="shared" si="2"/>
        <v>0.259</v>
      </c>
      <c r="E32" s="5">
        <f t="shared" si="3"/>
        <v>-0.241</v>
      </c>
      <c r="F32" s="5">
        <f t="shared" si="4"/>
        <v>0.759</v>
      </c>
      <c r="G32" s="5">
        <f t="shared" si="5"/>
        <v>-386.32834110216135</v>
      </c>
      <c r="H32" s="5">
        <f t="shared" si="6"/>
        <v>360.4789899925066</v>
      </c>
      <c r="I32" s="5">
        <f t="shared" si="7"/>
        <v>-76.40329869787413</v>
      </c>
      <c r="J32" s="5">
        <f t="shared" si="8"/>
        <v>-375.6008603916546</v>
      </c>
      <c r="K32" s="5">
        <f t="shared" si="9"/>
        <v>-294.43509285127163</v>
      </c>
      <c r="L32" s="5">
        <f t="shared" si="10"/>
        <v>1316.1862441133685</v>
      </c>
      <c r="M32" s="5">
        <f t="shared" si="11"/>
        <v>373.97276198905405</v>
      </c>
      <c r="N32" s="5">
        <f t="shared" si="12"/>
        <v>-718.4618206250418</v>
      </c>
      <c r="O32" s="5">
        <f t="shared" si="13"/>
        <v>-185.50958003252154</v>
      </c>
      <c r="P32" s="5">
        <f t="shared" si="14"/>
        <v>116.70260731888891</v>
      </c>
      <c r="Q32" s="5">
        <f t="shared" si="15"/>
        <v>-60.0915222816862</v>
      </c>
      <c r="R32" s="5">
        <f t="shared" si="16"/>
        <v>-156.954686356364</v>
      </c>
      <c r="S32" s="5">
        <f t="shared" si="17"/>
        <v>117553.63805216034</v>
      </c>
      <c r="T32" s="5">
        <f t="shared" si="18"/>
        <v>315290.26183462306</v>
      </c>
      <c r="U32" s="5">
        <f t="shared" si="19"/>
        <v>47806.14942027058</v>
      </c>
      <c r="V32" s="10">
        <f t="shared" si="21"/>
        <v>-216.0270275291748</v>
      </c>
    </row>
    <row r="33" spans="1:22" ht="12.75">
      <c r="A33" s="5">
        <f t="shared" si="23"/>
        <v>1.2</v>
      </c>
      <c r="B33" s="5">
        <f t="shared" si="22"/>
        <v>0.5</v>
      </c>
      <c r="C33" s="5">
        <f aca="true" t="shared" si="24" ref="C33:C45">A33+B33</f>
        <v>1.7</v>
      </c>
      <c r="D33" s="5">
        <f aca="true" t="shared" si="25" ref="D33:D45">A33-$D$3</f>
        <v>0.45899999999999996</v>
      </c>
      <c r="E33" s="5">
        <f aca="true" t="shared" si="26" ref="E33:E45">B33-$E$3</f>
        <v>-0.241</v>
      </c>
      <c r="F33" s="5">
        <f aca="true" t="shared" si="27" ref="F33:F45">C33-$F$3</f>
        <v>0.959</v>
      </c>
      <c r="G33" s="5">
        <f aca="true" t="shared" si="28" ref="G33:G45">$D$4*(EXP(-2*$D$5*D33)-2*EXP(-$D$5*D33))</f>
        <v>-298.41557978741827</v>
      </c>
      <c r="H33" s="5">
        <f aca="true" t="shared" si="29" ref="H33:H45">0.5*$D$4*(EXP(-2*$D$5*D33)+2*EXP(-$D$5*D33))</f>
        <v>226.09020545913793</v>
      </c>
      <c r="I33" s="5">
        <f aca="true" t="shared" si="30" ref="I33:I45">0.5*(G33*(1+$M$2)+H33*(1-$M$2))</f>
        <v>-80.74567891009745</v>
      </c>
      <c r="J33" s="5">
        <f aca="true" t="shared" si="31" ref="J33:J45">0.5*(G33*(1+$M$2)-H33*(1-$M$2))</f>
        <v>-268.4005494411819</v>
      </c>
      <c r="K33" s="5">
        <f aca="true" t="shared" si="32" ref="K33:K45">$E$4*(EXP(-2*$E$5*E33)-2*EXP(-$E$5*E33))</f>
        <v>-294.43509285127163</v>
      </c>
      <c r="L33" s="5">
        <f aca="true" t="shared" si="33" ref="L33:L45">0.5*$E$4*(EXP(-2*$E$5*E33)+2*EXP(-$E$5*E33))</f>
        <v>1316.1862441133685</v>
      </c>
      <c r="M33" s="5">
        <f aca="true" t="shared" si="34" ref="M33:M45">0.5*(K33*(1+$M$2)+L33*(1-$M$2))</f>
        <v>373.97276198905405</v>
      </c>
      <c r="N33" s="5">
        <f aca="true" t="shared" si="35" ref="N33:N45">0.5*(K33*(1+$M$2)-L33*(1-$M$2))</f>
        <v>-718.4618206250418</v>
      </c>
      <c r="O33" s="5">
        <f aca="true" t="shared" si="36" ref="O33:O45">$F$4*(EXP(-2*$F$5*F33)-2*EXP(-$F$5*F33))</f>
        <v>-130.9806485857533</v>
      </c>
      <c r="P33" s="5">
        <f aca="true" t="shared" si="37" ref="P33:P45">0.5*$F$4*(EXP(-2*$F$5*F33)+2*EXP(-$F$5*F33))</f>
        <v>76.49452611966211</v>
      </c>
      <c r="Q33" s="5">
        <f aca="true" t="shared" si="38" ref="Q33:Q45">0.5*(O33*(1+$M$2)+P33*(1-$M$2))</f>
        <v>-44.8784510830059</v>
      </c>
      <c r="R33" s="5">
        <f aca="true" t="shared" si="39" ref="R33:R45">0.5*(O33*(1+$M$2)-P33*(1-$M$2))</f>
        <v>-108.36890776232545</v>
      </c>
      <c r="S33" s="5">
        <f aca="true" t="shared" si="40" ref="S33:S45">(J33-N33)^2</f>
        <v>202555.14781963188</v>
      </c>
      <c r="T33" s="5">
        <f aca="true" t="shared" si="41" ref="T33:T45">(N33-R33)^2</f>
        <v>372213.362325314</v>
      </c>
      <c r="U33" s="5">
        <f aca="true" t="shared" si="42" ref="U33:U45">(R33-J33)^2</f>
        <v>25610.12633842991</v>
      </c>
      <c r="V33" s="10">
        <f t="shared" si="21"/>
        <v>-256.0228387790944</v>
      </c>
    </row>
    <row r="34" spans="1:22" ht="12.75">
      <c r="A34" s="5">
        <f t="shared" si="23"/>
        <v>1.4</v>
      </c>
      <c r="B34" s="5">
        <f t="shared" si="22"/>
        <v>0.5</v>
      </c>
      <c r="C34" s="5">
        <f t="shared" si="24"/>
        <v>1.9</v>
      </c>
      <c r="D34" s="5">
        <f t="shared" si="25"/>
        <v>0.6589999999999999</v>
      </c>
      <c r="E34" s="5">
        <f t="shared" si="26"/>
        <v>-0.241</v>
      </c>
      <c r="F34" s="5">
        <f t="shared" si="27"/>
        <v>1.1589999999999998</v>
      </c>
      <c r="G34" s="5">
        <f t="shared" si="28"/>
        <v>-219.075141359647</v>
      </c>
      <c r="H34" s="5">
        <f t="shared" si="29"/>
        <v>144.86561778831407</v>
      </c>
      <c r="I34" s="5">
        <f t="shared" si="30"/>
        <v>-68.03972631324316</v>
      </c>
      <c r="J34" s="5">
        <f t="shared" si="31"/>
        <v>-188.27818907754383</v>
      </c>
      <c r="K34" s="5">
        <f t="shared" si="32"/>
        <v>-294.43509285127163</v>
      </c>
      <c r="L34" s="5">
        <f t="shared" si="33"/>
        <v>1316.1862441133685</v>
      </c>
      <c r="M34" s="5">
        <f t="shared" si="34"/>
        <v>373.97276198905405</v>
      </c>
      <c r="N34" s="5">
        <f t="shared" si="35"/>
        <v>-718.4618206250418</v>
      </c>
      <c r="O34" s="5">
        <f t="shared" si="36"/>
        <v>-91.19073312392841</v>
      </c>
      <c r="P34" s="5">
        <f t="shared" si="37"/>
        <v>50.651879909898426</v>
      </c>
      <c r="Q34" s="5">
        <f t="shared" si="38"/>
        <v>-32.32604871489028</v>
      </c>
      <c r="R34" s="5">
        <f t="shared" si="39"/>
        <v>-74.36710904010596</v>
      </c>
      <c r="S34" s="5">
        <f t="shared" si="40"/>
        <v>281094.6831608931</v>
      </c>
      <c r="T34" s="5">
        <f t="shared" si="41"/>
        <v>414857.9974916816</v>
      </c>
      <c r="U34" s="5">
        <f t="shared" si="42"/>
        <v>12975.734155295577</v>
      </c>
      <c r="V34" s="10">
        <f t="shared" si="21"/>
        <v>-275.01023973530096</v>
      </c>
    </row>
    <row r="35" spans="1:22" ht="12.75">
      <c r="A35" s="5">
        <f t="shared" si="23"/>
        <v>1.5999999999999999</v>
      </c>
      <c r="B35" s="5">
        <f t="shared" si="22"/>
        <v>0.5</v>
      </c>
      <c r="C35" s="5">
        <f t="shared" si="24"/>
        <v>2.0999999999999996</v>
      </c>
      <c r="D35" s="5">
        <f t="shared" si="25"/>
        <v>0.8589999999999999</v>
      </c>
      <c r="E35" s="5">
        <f t="shared" si="26"/>
        <v>-0.241</v>
      </c>
      <c r="F35" s="5">
        <f t="shared" si="27"/>
        <v>1.3589999999999995</v>
      </c>
      <c r="G35" s="5">
        <f t="shared" si="28"/>
        <v>-156.21874337216317</v>
      </c>
      <c r="H35" s="5">
        <f t="shared" si="29"/>
        <v>94.34287454002862</v>
      </c>
      <c r="I35" s="5">
        <f t="shared" si="30"/>
        <v>-52.23567193860358</v>
      </c>
      <c r="J35" s="5">
        <f t="shared" si="31"/>
        <v>-130.54025780682733</v>
      </c>
      <c r="K35" s="5">
        <f t="shared" si="32"/>
        <v>-294.43509285127163</v>
      </c>
      <c r="L35" s="5">
        <f t="shared" si="33"/>
        <v>1316.1862441133685</v>
      </c>
      <c r="M35" s="5">
        <f t="shared" si="34"/>
        <v>373.97276198905405</v>
      </c>
      <c r="N35" s="5">
        <f t="shared" si="35"/>
        <v>-718.4618206250418</v>
      </c>
      <c r="O35" s="5">
        <f t="shared" si="36"/>
        <v>-62.91959880200269</v>
      </c>
      <c r="P35" s="5">
        <f t="shared" si="37"/>
        <v>33.78330524361509</v>
      </c>
      <c r="Q35" s="5">
        <f t="shared" si="38"/>
        <v>-22.78789362307131</v>
      </c>
      <c r="R35" s="5">
        <f t="shared" si="39"/>
        <v>-50.82803697527183</v>
      </c>
      <c r="S35" s="5">
        <f t="shared" si="40"/>
        <v>345651.76402661175</v>
      </c>
      <c r="T35" s="5">
        <f t="shared" si="41"/>
        <v>445734.8690705078</v>
      </c>
      <c r="U35" s="5">
        <f t="shared" si="42"/>
        <v>6354.038149898671</v>
      </c>
      <c r="V35" s="10">
        <f t="shared" si="21"/>
        <v>-284.28429577772994</v>
      </c>
    </row>
    <row r="36" spans="1:22" ht="12.75">
      <c r="A36" s="5">
        <f t="shared" si="23"/>
        <v>1.7999999999999998</v>
      </c>
      <c r="B36" s="5">
        <f t="shared" si="22"/>
        <v>0.5</v>
      </c>
      <c r="C36" s="5">
        <f t="shared" si="24"/>
        <v>2.3</v>
      </c>
      <c r="D36" s="5">
        <f t="shared" si="25"/>
        <v>1.0589999999999997</v>
      </c>
      <c r="E36" s="5">
        <f t="shared" si="26"/>
        <v>-0.241</v>
      </c>
      <c r="F36" s="5">
        <f t="shared" si="27"/>
        <v>1.5589999999999997</v>
      </c>
      <c r="G36" s="5">
        <f t="shared" si="28"/>
        <v>-109.44075847918613</v>
      </c>
      <c r="H36" s="5">
        <f t="shared" si="29"/>
        <v>62.179795665862805</v>
      </c>
      <c r="I36" s="5">
        <f t="shared" si="30"/>
        <v>-38.21822850899082</v>
      </c>
      <c r="J36" s="5">
        <f t="shared" si="31"/>
        <v>-89.82745891165695</v>
      </c>
      <c r="K36" s="5">
        <f t="shared" si="32"/>
        <v>-294.43509285127163</v>
      </c>
      <c r="L36" s="5">
        <f t="shared" si="33"/>
        <v>1316.1862441133685</v>
      </c>
      <c r="M36" s="5">
        <f t="shared" si="34"/>
        <v>373.97276198905405</v>
      </c>
      <c r="N36" s="5">
        <f t="shared" si="35"/>
        <v>-718.4618206250418</v>
      </c>
      <c r="O36" s="5">
        <f t="shared" si="36"/>
        <v>-43.15866390451709</v>
      </c>
      <c r="P36" s="5">
        <f t="shared" si="37"/>
        <v>22.647000329494364</v>
      </c>
      <c r="Q36" s="5">
        <f t="shared" si="38"/>
        <v>-15.849313247402337</v>
      </c>
      <c r="R36" s="5">
        <f t="shared" si="39"/>
        <v>-34.64632352088266</v>
      </c>
      <c r="S36" s="5">
        <f t="shared" si="40"/>
        <v>395181.16072679474</v>
      </c>
      <c r="T36" s="5">
        <f t="shared" si="41"/>
        <v>467603.63407980825</v>
      </c>
      <c r="U36" s="5">
        <f t="shared" si="42"/>
        <v>3044.9577030149626</v>
      </c>
      <c r="V36" s="10">
        <f aca="true" t="shared" si="43" ref="V36:V45">(I36+M36+Q36-SQRT(0.5*(S36+T36+U36)))/(1+$M$2)</f>
        <v>-288.9379919954038</v>
      </c>
    </row>
    <row r="37" spans="1:22" ht="12.75">
      <c r="A37" s="5">
        <f t="shared" si="23"/>
        <v>1.9999999999999998</v>
      </c>
      <c r="B37" s="5">
        <f t="shared" si="22"/>
        <v>0.5</v>
      </c>
      <c r="C37" s="5">
        <f t="shared" si="24"/>
        <v>2.5</v>
      </c>
      <c r="D37" s="5">
        <f t="shared" si="25"/>
        <v>1.259</v>
      </c>
      <c r="E37" s="5">
        <f t="shared" si="26"/>
        <v>-0.241</v>
      </c>
      <c r="F37" s="5">
        <f t="shared" si="27"/>
        <v>1.759</v>
      </c>
      <c r="G37" s="5">
        <f t="shared" si="28"/>
        <v>-75.81544389394756</v>
      </c>
      <c r="H37" s="5">
        <f t="shared" si="29"/>
        <v>41.335379792672434</v>
      </c>
      <c r="I37" s="5">
        <f t="shared" si="30"/>
        <v>-27.19785206400026</v>
      </c>
      <c r="J37" s="5">
        <f t="shared" si="31"/>
        <v>-61.506217291918375</v>
      </c>
      <c r="K37" s="5">
        <f t="shared" si="32"/>
        <v>-294.43509285127163</v>
      </c>
      <c r="L37" s="5">
        <f t="shared" si="33"/>
        <v>1316.1862441133685</v>
      </c>
      <c r="M37" s="5">
        <f t="shared" si="34"/>
        <v>373.97276198905405</v>
      </c>
      <c r="N37" s="5">
        <f t="shared" si="35"/>
        <v>-718.4618206250418</v>
      </c>
      <c r="O37" s="5">
        <f t="shared" si="36"/>
        <v>-29.48909472976326</v>
      </c>
      <c r="P37" s="5">
        <f t="shared" si="37"/>
        <v>15.235148999206363</v>
      </c>
      <c r="Q37" s="5">
        <f t="shared" si="38"/>
        <v>-10.928533582240863</v>
      </c>
      <c r="R37" s="5">
        <f t="shared" si="39"/>
        <v>-23.573707251582146</v>
      </c>
      <c r="S37" s="5">
        <f t="shared" si="40"/>
        <v>431590.66475078824</v>
      </c>
      <c r="T37" s="5">
        <f t="shared" si="41"/>
        <v>482869.49010772613</v>
      </c>
      <c r="U37" s="5">
        <f t="shared" si="42"/>
        <v>1438.8753179602086</v>
      </c>
      <c r="V37" s="10">
        <f t="shared" si="43"/>
        <v>-291.3446975321846</v>
      </c>
    </row>
    <row r="38" spans="1:22" ht="12.75">
      <c r="A38" s="5">
        <f t="shared" si="23"/>
        <v>2.1999999999999997</v>
      </c>
      <c r="B38" s="5">
        <f t="shared" si="22"/>
        <v>0.5</v>
      </c>
      <c r="C38" s="5">
        <f t="shared" si="24"/>
        <v>2.6999999999999997</v>
      </c>
      <c r="D38" s="5">
        <f t="shared" si="25"/>
        <v>1.4589999999999996</v>
      </c>
      <c r="E38" s="5">
        <f t="shared" si="26"/>
        <v>-0.241</v>
      </c>
      <c r="F38" s="5">
        <f t="shared" si="27"/>
        <v>1.9589999999999996</v>
      </c>
      <c r="G38" s="5">
        <f t="shared" si="28"/>
        <v>-52.141473426970435</v>
      </c>
      <c r="H38" s="5">
        <f t="shared" si="29"/>
        <v>27.64577122500595</v>
      </c>
      <c r="I38" s="5">
        <f t="shared" si="30"/>
        <v>-19.029766896400233</v>
      </c>
      <c r="J38" s="5">
        <f t="shared" si="31"/>
        <v>-41.975757013155174</v>
      </c>
      <c r="K38" s="5">
        <f t="shared" si="32"/>
        <v>-294.43509285127163</v>
      </c>
      <c r="L38" s="5">
        <f t="shared" si="33"/>
        <v>1316.1862441133685</v>
      </c>
      <c r="M38" s="5">
        <f t="shared" si="34"/>
        <v>373.97276198905405</v>
      </c>
      <c r="N38" s="5">
        <f t="shared" si="35"/>
        <v>-718.4618206250418</v>
      </c>
      <c r="O38" s="5">
        <f t="shared" si="36"/>
        <v>-20.096896556556313</v>
      </c>
      <c r="P38" s="5">
        <f t="shared" si="37"/>
        <v>10.27388341219609</v>
      </c>
      <c r="Q38" s="5">
        <f t="shared" si="38"/>
        <v>-7.493022869524065</v>
      </c>
      <c r="R38" s="5">
        <f t="shared" si="39"/>
        <v>-16.02034610164682</v>
      </c>
      <c r="S38" s="5">
        <f t="shared" si="40"/>
        <v>457633.3942611055</v>
      </c>
      <c r="T38" s="5">
        <f t="shared" si="41"/>
        <v>493424.0251306013</v>
      </c>
      <c r="U38" s="5">
        <f t="shared" si="42"/>
        <v>673.683355585247</v>
      </c>
      <c r="V38" s="10">
        <f t="shared" si="43"/>
        <v>-292.63257824594405</v>
      </c>
    </row>
    <row r="39" spans="1:22" ht="12.75">
      <c r="A39" s="5">
        <f t="shared" si="23"/>
        <v>2.4</v>
      </c>
      <c r="B39" s="5">
        <f t="shared" si="22"/>
        <v>0.5</v>
      </c>
      <c r="C39" s="5">
        <f t="shared" si="24"/>
        <v>2.9</v>
      </c>
      <c r="D39" s="5">
        <f t="shared" si="25"/>
        <v>1.6589999999999998</v>
      </c>
      <c r="E39" s="5">
        <f t="shared" si="26"/>
        <v>-0.241</v>
      </c>
      <c r="F39" s="5">
        <f t="shared" si="27"/>
        <v>2.159</v>
      </c>
      <c r="G39" s="5">
        <f t="shared" si="28"/>
        <v>-35.689059945385516</v>
      </c>
      <c r="H39" s="5">
        <f t="shared" si="29"/>
        <v>18.568270154518203</v>
      </c>
      <c r="I39" s="5">
        <f t="shared" si="30"/>
        <v>-13.172267953925472</v>
      </c>
      <c r="J39" s="5">
        <f t="shared" si="31"/>
        <v>-28.58393218217558</v>
      </c>
      <c r="K39" s="5">
        <f t="shared" si="32"/>
        <v>-294.43509285127163</v>
      </c>
      <c r="L39" s="5">
        <f t="shared" si="33"/>
        <v>1316.1862441133685</v>
      </c>
      <c r="M39" s="5">
        <f t="shared" si="34"/>
        <v>373.97276198905405</v>
      </c>
      <c r="N39" s="5">
        <f t="shared" si="35"/>
        <v>-718.4618206250418</v>
      </c>
      <c r="O39" s="5">
        <f t="shared" si="36"/>
        <v>-13.67230640045668</v>
      </c>
      <c r="P39" s="5">
        <f t="shared" si="37"/>
        <v>6.939742336604836</v>
      </c>
      <c r="Q39" s="5">
        <f t="shared" si="38"/>
        <v>-5.11830617457615</v>
      </c>
      <c r="R39" s="5">
        <f t="shared" si="39"/>
        <v>-10.878292313958164</v>
      </c>
      <c r="S39" s="5">
        <f t="shared" si="40"/>
        <v>475931.5009623878</v>
      </c>
      <c r="T39" s="5">
        <f t="shared" si="41"/>
        <v>500674.44953716215</v>
      </c>
      <c r="U39" s="5">
        <f t="shared" si="42"/>
        <v>313.4896831430101</v>
      </c>
      <c r="V39" s="10">
        <f t="shared" si="43"/>
        <v>-293.34764636170036</v>
      </c>
    </row>
    <row r="40" spans="1:22" ht="12.75">
      <c r="A40" s="5">
        <f aca="true" t="shared" si="44" ref="A40:A45">A39+$B$4</f>
        <v>2.6</v>
      </c>
      <c r="B40" s="5">
        <f t="shared" si="22"/>
        <v>0.5</v>
      </c>
      <c r="C40" s="5">
        <f t="shared" si="24"/>
        <v>3.1</v>
      </c>
      <c r="D40" s="5">
        <f t="shared" si="25"/>
        <v>1.859</v>
      </c>
      <c r="E40" s="5">
        <f t="shared" si="26"/>
        <v>-0.241</v>
      </c>
      <c r="F40" s="5">
        <f t="shared" si="27"/>
        <v>2.359</v>
      </c>
      <c r="G40" s="5">
        <f t="shared" si="28"/>
        <v>-24.35057460081435</v>
      </c>
      <c r="H40" s="5">
        <f t="shared" si="29"/>
        <v>12.507851347072405</v>
      </c>
      <c r="I40" s="5">
        <f t="shared" si="30"/>
        <v>-9.054327832441345</v>
      </c>
      <c r="J40" s="5">
        <f t="shared" si="31"/>
        <v>-19.435844450511443</v>
      </c>
      <c r="K40" s="5">
        <f t="shared" si="32"/>
        <v>-294.43509285127163</v>
      </c>
      <c r="L40" s="5">
        <f t="shared" si="33"/>
        <v>1316.1862441133685</v>
      </c>
      <c r="M40" s="5">
        <f t="shared" si="34"/>
        <v>373.97276198905405</v>
      </c>
      <c r="N40" s="5">
        <f t="shared" si="35"/>
        <v>-718.4618206250418</v>
      </c>
      <c r="O40" s="5">
        <f t="shared" si="36"/>
        <v>-9.290663985677329</v>
      </c>
      <c r="P40" s="5">
        <f t="shared" si="37"/>
        <v>4.692931978647153</v>
      </c>
      <c r="Q40" s="5">
        <f t="shared" si="38"/>
        <v>-3.4874716604826688</v>
      </c>
      <c r="R40" s="5">
        <f t="shared" si="39"/>
        <v>-7.382605202759805</v>
      </c>
      <c r="S40" s="5">
        <f t="shared" si="40"/>
        <v>488637.31536675507</v>
      </c>
      <c r="T40" s="5">
        <f t="shared" si="41"/>
        <v>505633.65060556814</v>
      </c>
      <c r="U40" s="5">
        <f t="shared" si="42"/>
        <v>145.28057636354046</v>
      </c>
      <c r="V40" s="10">
        <f t="shared" si="43"/>
        <v>-293.7597437658232</v>
      </c>
    </row>
    <row r="41" spans="1:22" ht="12.75">
      <c r="A41" s="5">
        <f t="shared" si="44"/>
        <v>2.8000000000000003</v>
      </c>
      <c r="B41" s="5">
        <f t="shared" si="22"/>
        <v>0.5</v>
      </c>
      <c r="C41" s="5">
        <f t="shared" si="24"/>
        <v>3.3000000000000003</v>
      </c>
      <c r="D41" s="5">
        <f t="shared" si="25"/>
        <v>2.059</v>
      </c>
      <c r="E41" s="5">
        <f t="shared" si="26"/>
        <v>-0.241</v>
      </c>
      <c r="F41" s="5">
        <f t="shared" si="27"/>
        <v>2.559</v>
      </c>
      <c r="G41" s="5">
        <f t="shared" si="28"/>
        <v>-16.57913933328781</v>
      </c>
      <c r="H41" s="5">
        <f t="shared" si="29"/>
        <v>8.442385342644368</v>
      </c>
      <c r="I41" s="5">
        <f t="shared" si="30"/>
        <v>-6.195206592775955</v>
      </c>
      <c r="J41" s="5">
        <f t="shared" si="31"/>
        <v>-13.202386427170781</v>
      </c>
      <c r="K41" s="5">
        <f t="shared" si="32"/>
        <v>-294.43509285127163</v>
      </c>
      <c r="L41" s="5">
        <f t="shared" si="33"/>
        <v>1316.1862441133685</v>
      </c>
      <c r="M41" s="5">
        <f t="shared" si="34"/>
        <v>373.97276198905405</v>
      </c>
      <c r="N41" s="5">
        <f t="shared" si="35"/>
        <v>-718.4618206250418</v>
      </c>
      <c r="O41" s="5">
        <f t="shared" si="36"/>
        <v>-6.308254863989539</v>
      </c>
      <c r="P41" s="5">
        <f t="shared" si="37"/>
        <v>3.1759999828067906</v>
      </c>
      <c r="Q41" s="5">
        <f t="shared" si="38"/>
        <v>-2.372289102569062</v>
      </c>
      <c r="R41" s="5">
        <f t="shared" si="39"/>
        <v>-5.008369088298698</v>
      </c>
      <c r="S41" s="5">
        <f t="shared" si="40"/>
        <v>497390.8695251011</v>
      </c>
      <c r="T41" s="5">
        <f t="shared" si="41"/>
        <v>509015.82750969194</v>
      </c>
      <c r="U41" s="5">
        <f t="shared" si="42"/>
        <v>67.14192014973634</v>
      </c>
      <c r="V41" s="10">
        <f t="shared" si="43"/>
        <v>-294.00570097454204</v>
      </c>
    </row>
    <row r="42" spans="1:22" ht="12.75">
      <c r="A42" s="5">
        <f t="shared" si="44"/>
        <v>3.0000000000000004</v>
      </c>
      <c r="B42" s="5">
        <f t="shared" si="22"/>
        <v>0.5</v>
      </c>
      <c r="C42" s="5">
        <f t="shared" si="24"/>
        <v>3.5000000000000004</v>
      </c>
      <c r="D42" s="5">
        <f t="shared" si="25"/>
        <v>2.2590000000000003</v>
      </c>
      <c r="E42" s="5">
        <f t="shared" si="26"/>
        <v>-0.241</v>
      </c>
      <c r="F42" s="5">
        <f t="shared" si="27"/>
        <v>2.7590000000000003</v>
      </c>
      <c r="G42" s="5">
        <f t="shared" si="28"/>
        <v>-11.271867554491662</v>
      </c>
      <c r="H42" s="5">
        <f t="shared" si="29"/>
        <v>5.7061537275550895</v>
      </c>
      <c r="I42" s="5">
        <f t="shared" si="30"/>
        <v>-4.22598872244226</v>
      </c>
      <c r="J42" s="5">
        <f t="shared" si="31"/>
        <v>-8.962096316312984</v>
      </c>
      <c r="K42" s="5">
        <f t="shared" si="32"/>
        <v>-294.43509285127163</v>
      </c>
      <c r="L42" s="5">
        <f t="shared" si="33"/>
        <v>1316.1862441133685</v>
      </c>
      <c r="M42" s="5">
        <f t="shared" si="34"/>
        <v>373.97276198905405</v>
      </c>
      <c r="N42" s="5">
        <f t="shared" si="35"/>
        <v>-718.4618206250418</v>
      </c>
      <c r="O42" s="5">
        <f t="shared" si="36"/>
        <v>-4.280951795935749</v>
      </c>
      <c r="P42" s="5">
        <f t="shared" si="37"/>
        <v>2.1505264992632034</v>
      </c>
      <c r="Q42" s="5">
        <f t="shared" si="38"/>
        <v>-1.611888303428184</v>
      </c>
      <c r="R42" s="5">
        <f t="shared" si="39"/>
        <v>-3.3968252978166427</v>
      </c>
      <c r="S42" s="5">
        <f t="shared" si="40"/>
        <v>503389.85879416217</v>
      </c>
      <c r="T42" s="5">
        <f t="shared" si="41"/>
        <v>511317.9475423245</v>
      </c>
      <c r="U42" s="5">
        <f t="shared" si="42"/>
        <v>30.972241509315307</v>
      </c>
      <c r="V42" s="10">
        <f t="shared" si="43"/>
        <v>-294.15707763142785</v>
      </c>
    </row>
    <row r="43" spans="1:22" ht="12.75">
      <c r="A43" s="5">
        <f t="shared" si="44"/>
        <v>3.2000000000000006</v>
      </c>
      <c r="B43" s="5">
        <f t="shared" si="22"/>
        <v>0.5</v>
      </c>
      <c r="C43" s="5">
        <f t="shared" si="24"/>
        <v>3.7000000000000006</v>
      </c>
      <c r="D43" s="5">
        <f t="shared" si="25"/>
        <v>2.4590000000000005</v>
      </c>
      <c r="E43" s="5">
        <f t="shared" si="26"/>
        <v>-0.241</v>
      </c>
      <c r="F43" s="5">
        <f t="shared" si="27"/>
        <v>2.9590000000000005</v>
      </c>
      <c r="G43" s="5">
        <f t="shared" si="28"/>
        <v>-7.65619233922045</v>
      </c>
      <c r="H43" s="5">
        <f t="shared" si="29"/>
        <v>3.860362763918389</v>
      </c>
      <c r="I43" s="5">
        <f t="shared" si="30"/>
        <v>-2.876821971417832</v>
      </c>
      <c r="J43" s="5">
        <f t="shared" si="31"/>
        <v>-6.0809230654700945</v>
      </c>
      <c r="K43" s="5">
        <f t="shared" si="32"/>
        <v>-294.43509285127163</v>
      </c>
      <c r="L43" s="5">
        <f t="shared" si="33"/>
        <v>1316.1862441133685</v>
      </c>
      <c r="M43" s="5">
        <f t="shared" si="34"/>
        <v>373.97276198905405</v>
      </c>
      <c r="N43" s="5">
        <f t="shared" si="35"/>
        <v>-718.4618206250418</v>
      </c>
      <c r="O43" s="5">
        <f t="shared" si="36"/>
        <v>-2.904122740613079</v>
      </c>
      <c r="P43" s="5">
        <f t="shared" si="37"/>
        <v>1.4566796970515918</v>
      </c>
      <c r="Q43" s="5">
        <f t="shared" si="38"/>
        <v>-1.0943897289822404</v>
      </c>
      <c r="R43" s="5">
        <f t="shared" si="39"/>
        <v>-2.3034338775350616</v>
      </c>
      <c r="S43" s="5">
        <f t="shared" si="40"/>
        <v>507486.54320778104</v>
      </c>
      <c r="T43" s="5">
        <f t="shared" si="41"/>
        <v>512882.8349087914</v>
      </c>
      <c r="U43" s="5">
        <f t="shared" si="42"/>
        <v>14.269424564966075</v>
      </c>
      <c r="V43" s="10">
        <f t="shared" si="43"/>
        <v>-294.2526354205668</v>
      </c>
    </row>
    <row r="44" spans="1:22" ht="12.75">
      <c r="A44" s="5">
        <f t="shared" si="44"/>
        <v>3.400000000000001</v>
      </c>
      <c r="B44" s="5">
        <f t="shared" si="22"/>
        <v>0.5</v>
      </c>
      <c r="C44" s="5">
        <f t="shared" si="24"/>
        <v>3.900000000000001</v>
      </c>
      <c r="D44" s="5">
        <f t="shared" si="25"/>
        <v>2.6590000000000007</v>
      </c>
      <c r="E44" s="5">
        <f t="shared" si="26"/>
        <v>-0.241</v>
      </c>
      <c r="F44" s="5">
        <f t="shared" si="27"/>
        <v>3.1590000000000007</v>
      </c>
      <c r="G44" s="5">
        <f t="shared" si="28"/>
        <v>-5.1969476111796915</v>
      </c>
      <c r="H44" s="5">
        <f t="shared" si="29"/>
        <v>2.613300547899721</v>
      </c>
      <c r="I44" s="5">
        <f t="shared" si="30"/>
        <v>-1.9556946251617353</v>
      </c>
      <c r="J44" s="5">
        <f t="shared" si="31"/>
        <v>-4.124734079918504</v>
      </c>
      <c r="K44" s="5">
        <f t="shared" si="32"/>
        <v>-294.43509285127163</v>
      </c>
      <c r="L44" s="5">
        <f t="shared" si="33"/>
        <v>1316.1862441133685</v>
      </c>
      <c r="M44" s="5">
        <f t="shared" si="34"/>
        <v>373.97276198905405</v>
      </c>
      <c r="N44" s="5">
        <f t="shared" si="35"/>
        <v>-718.4618206250418</v>
      </c>
      <c r="O44" s="5">
        <f t="shared" si="36"/>
        <v>-1.9696256582669873</v>
      </c>
      <c r="P44" s="5">
        <f t="shared" si="37"/>
        <v>0.986934984942617</v>
      </c>
      <c r="Q44" s="5">
        <f t="shared" si="38"/>
        <v>-0.7426529913350014</v>
      </c>
      <c r="R44" s="5">
        <f t="shared" si="39"/>
        <v>-1.5618090288373736</v>
      </c>
      <c r="S44" s="5">
        <f t="shared" si="40"/>
        <v>510277.4732137749</v>
      </c>
      <c r="T44" s="5">
        <f t="shared" si="41"/>
        <v>513945.62662663806</v>
      </c>
      <c r="U44" s="5">
        <f t="shared" si="42"/>
        <v>6.5685848174592145</v>
      </c>
      <c r="V44" s="10">
        <f t="shared" si="43"/>
        <v>-294.314168182937</v>
      </c>
    </row>
    <row r="45" spans="1:22" ht="12.75">
      <c r="A45" s="5">
        <f t="shared" si="44"/>
        <v>3.600000000000001</v>
      </c>
      <c r="B45" s="5">
        <f>B27+$B$5/2</f>
        <v>0.5</v>
      </c>
      <c r="C45" s="5">
        <f t="shared" si="24"/>
        <v>4.100000000000001</v>
      </c>
      <c r="D45" s="5">
        <f t="shared" si="25"/>
        <v>2.859000000000001</v>
      </c>
      <c r="E45" s="5">
        <f t="shared" si="26"/>
        <v>-0.241</v>
      </c>
      <c r="F45" s="5">
        <f t="shared" si="27"/>
        <v>3.3590000000000013</v>
      </c>
      <c r="G45" s="5">
        <f t="shared" si="28"/>
        <v>-3.526091597810128</v>
      </c>
      <c r="H45" s="5">
        <f t="shared" si="29"/>
        <v>1.7698587983007839</v>
      </c>
      <c r="I45" s="5">
        <f t="shared" si="30"/>
        <v>-1.3282721834240996</v>
      </c>
      <c r="J45" s="5">
        <f t="shared" si="31"/>
        <v>-2.79725498601375</v>
      </c>
      <c r="K45" s="5">
        <f t="shared" si="32"/>
        <v>-294.43509285127163</v>
      </c>
      <c r="L45" s="5">
        <f t="shared" si="33"/>
        <v>1316.1862441133685</v>
      </c>
      <c r="M45" s="5">
        <f t="shared" si="34"/>
        <v>373.97276198905405</v>
      </c>
      <c r="N45" s="5">
        <f t="shared" si="35"/>
        <v>-718.4618206250418</v>
      </c>
      <c r="O45" s="5">
        <f t="shared" si="36"/>
        <v>-1.3356132098404894</v>
      </c>
      <c r="P45" s="5">
        <f t="shared" si="37"/>
        <v>0.6687817514455573</v>
      </c>
      <c r="Q45" s="5">
        <f t="shared" si="38"/>
        <v>-0.50378930090678</v>
      </c>
      <c r="R45" s="5">
        <f t="shared" si="39"/>
        <v>-1.0588781546065924</v>
      </c>
      <c r="S45" s="5">
        <f t="shared" si="40"/>
        <v>512175.77051129873</v>
      </c>
      <c r="T45" s="5">
        <f t="shared" si="41"/>
        <v>514666.9818652385</v>
      </c>
      <c r="U45" s="5">
        <f t="shared" si="42"/>
        <v>3.021954007973189</v>
      </c>
      <c r="V45" s="10">
        <f t="shared" si="43"/>
        <v>-294.35438897143615</v>
      </c>
    </row>
    <row r="46" spans="1:22" ht="12.75">
      <c r="A46" s="5">
        <f>$B$3</f>
        <v>0.4</v>
      </c>
      <c r="B46" s="5">
        <f>B10+$B$5</f>
        <v>0.6000000000000001</v>
      </c>
      <c r="C46" s="5">
        <f aca="true" t="shared" si="45" ref="C46:C52">A46+B46</f>
        <v>1</v>
      </c>
      <c r="D46" s="5">
        <f aca="true" t="shared" si="46" ref="D46:D52">A46-$D$3</f>
        <v>-0.34099999999999997</v>
      </c>
      <c r="E46" s="5">
        <f aca="true" t="shared" si="47" ref="E46:E52">B46-$E$3</f>
        <v>-0.1409999999999999</v>
      </c>
      <c r="F46" s="5">
        <f aca="true" t="shared" si="48" ref="F46:F52">C46-$F$3</f>
        <v>0.259</v>
      </c>
      <c r="G46" s="5">
        <f aca="true" t="shared" si="49" ref="G46:G52">$D$4*(EXP(-2*$D$5*D46)-2*EXP(-$D$5*D46))</f>
        <v>-52.95022538305611</v>
      </c>
      <c r="H46" s="5">
        <f aca="true" t="shared" si="50" ref="H46:H52">0.5*$D$4*(EXP(-2*$D$5*D46)+2*EXP(-$D$5*D46))</f>
        <v>1750.9488172629635</v>
      </c>
      <c r="I46" s="5">
        <f aca="true" t="shared" si="51" ref="I46:I52">0.5*(G46*(1+$M$2)+H46*(1-$M$2))</f>
        <v>695.667877315042</v>
      </c>
      <c r="J46" s="5">
        <f aca="true" t="shared" si="52" ref="J46:J52">0.5*(G46*(1+$M$2)-H46*(1-$M$2))</f>
        <v>-757.6196410132177</v>
      </c>
      <c r="K46" s="5">
        <f>$E$4*(EXP(-2*$E$5*E46)-2*EXP(-$E$5*E46))</f>
        <v>-412.4534451169976</v>
      </c>
      <c r="L46" s="5">
        <f aca="true" t="shared" si="53" ref="L46:L52">0.5*$E$4*(EXP(-2*$E$5*E46)+2*EXP(-$E$5*E46))</f>
        <v>998.6353354305352</v>
      </c>
      <c r="M46" s="5">
        <f aca="true" t="shared" si="54" ref="M46:M52">0.5*(K46*(1+$M$2)+L46*(1-$M$2))</f>
        <v>173.1483988102285</v>
      </c>
      <c r="N46" s="5">
        <f aca="true" t="shared" si="55" ref="N46:N52">0.5*(K46*(1+$M$2)-L46*(1-$M$2))</f>
        <v>-655.7189295971157</v>
      </c>
      <c r="O46" s="5">
        <f>$F$4*(EXP(-2*$F$5*F46)-2*EXP(-$F$5*F46))</f>
        <v>-386.32834110216135</v>
      </c>
      <c r="P46" s="5">
        <f aca="true" t="shared" si="56" ref="P46:P52">0.5*$F$4*(EXP(-2*$F$5*F46)+2*EXP(-$F$5*F46))</f>
        <v>360.4789899925066</v>
      </c>
      <c r="Q46" s="5">
        <f aca="true" t="shared" si="57" ref="Q46:Q52">0.5*(O46*(1+$M$2)+P46*(1-$M$2))</f>
        <v>-76.40329869787413</v>
      </c>
      <c r="R46" s="5">
        <f aca="true" t="shared" si="58" ref="R46:R52">0.5*(O46*(1+$M$2)-P46*(1-$M$2))</f>
        <v>-375.6008603916546</v>
      </c>
      <c r="S46" s="5">
        <f aca="true" t="shared" si="59" ref="S46:S52">(J46-N46)^2</f>
        <v>10383.754987107703</v>
      </c>
      <c r="T46" s="5">
        <f aca="true" t="shared" si="60" ref="T46:T52">(N46-R46)^2</f>
        <v>78466.1326953955</v>
      </c>
      <c r="U46" s="5">
        <f aca="true" t="shared" si="61" ref="U46:U52">(R46-J46)^2</f>
        <v>145938.34874758596</v>
      </c>
      <c r="V46" s="10">
        <f aca="true" t="shared" si="62" ref="V46:V54">(I46+M46+Q46-SQRT(0.5*(S46+T46+U46)))/(1+$M$2)</f>
        <v>384.43139031876973</v>
      </c>
    </row>
    <row r="47" spans="1:22" ht="12" customHeight="1">
      <c r="A47" s="5">
        <f>A46+$B$4/2</f>
        <v>0.5</v>
      </c>
      <c r="B47" s="5">
        <f>B11+$B$5</f>
        <v>0.6000000000000001</v>
      </c>
      <c r="C47" s="5">
        <f t="shared" si="45"/>
        <v>1.1</v>
      </c>
      <c r="D47" s="5">
        <f t="shared" si="46"/>
        <v>-0.241</v>
      </c>
      <c r="E47" s="5">
        <f t="shared" si="47"/>
        <v>-0.1409999999999999</v>
      </c>
      <c r="F47" s="5">
        <f t="shared" si="48"/>
        <v>0.3590000000000001</v>
      </c>
      <c r="G47" s="5">
        <f t="shared" si="49"/>
        <v>-294.43509285127163</v>
      </c>
      <c r="H47" s="5">
        <f t="shared" si="50"/>
        <v>1316.1862441133685</v>
      </c>
      <c r="I47" s="5">
        <f t="shared" si="51"/>
        <v>373.97276198905405</v>
      </c>
      <c r="J47" s="5">
        <f t="shared" si="52"/>
        <v>-718.4618206250418</v>
      </c>
      <c r="K47" s="5">
        <f>$E$4*(EXP(-2*$E$5*E47)-2*EXP(-$E$5*E47))</f>
        <v>-412.4534451169976</v>
      </c>
      <c r="L47" s="5">
        <f t="shared" si="53"/>
        <v>998.6353354305352</v>
      </c>
      <c r="M47" s="5">
        <f t="shared" si="54"/>
        <v>173.1483988102285</v>
      </c>
      <c r="N47" s="5">
        <f t="shared" si="55"/>
        <v>-655.7189295971157</v>
      </c>
      <c r="O47" s="5">
        <f>$F$4*(EXP(-2*$F$5*F47)-2*EXP(-$F$5*F47))</f>
        <v>-342.412528493865</v>
      </c>
      <c r="P47" s="5">
        <f t="shared" si="56"/>
        <v>284.6239325290409</v>
      </c>
      <c r="Q47" s="5">
        <f t="shared" si="57"/>
        <v>-82.19239716935904</v>
      </c>
      <c r="R47" s="5">
        <f t="shared" si="58"/>
        <v>-318.430261168463</v>
      </c>
      <c r="S47" s="5">
        <f t="shared" si="59"/>
        <v>3936.6703745422137</v>
      </c>
      <c r="T47" s="5">
        <f t="shared" si="60"/>
        <v>113763.6458503736</v>
      </c>
      <c r="U47" s="5">
        <f t="shared" si="61"/>
        <v>160025.24856126236</v>
      </c>
      <c r="V47" s="10">
        <f t="shared" si="62"/>
        <v>78.87674749194889</v>
      </c>
    </row>
    <row r="48" spans="1:22" ht="12.75">
      <c r="A48" s="5">
        <f>A46+$B$4</f>
        <v>0.6000000000000001</v>
      </c>
      <c r="B48" s="5">
        <f aca="true" t="shared" si="63" ref="B48:B63">B12+$B$5</f>
        <v>0.6000000000000001</v>
      </c>
      <c r="C48" s="5">
        <f t="shared" si="45"/>
        <v>1.2000000000000002</v>
      </c>
      <c r="D48" s="5">
        <f t="shared" si="46"/>
        <v>-0.1409999999999999</v>
      </c>
      <c r="E48" s="5">
        <f t="shared" si="47"/>
        <v>-0.1409999999999999</v>
      </c>
      <c r="F48" s="5">
        <f t="shared" si="48"/>
        <v>0.4590000000000002</v>
      </c>
      <c r="G48" s="5">
        <f t="shared" si="49"/>
        <v>-412.4534451169976</v>
      </c>
      <c r="H48" s="5">
        <f t="shared" si="50"/>
        <v>998.6353354305352</v>
      </c>
      <c r="I48" s="5">
        <f t="shared" si="51"/>
        <v>173.1483988102285</v>
      </c>
      <c r="J48" s="5">
        <f t="shared" si="52"/>
        <v>-655.7189295971157</v>
      </c>
      <c r="K48" s="5">
        <f>$E$4*(EXP(-2*$E$5*E48)-2*EXP(-$E$5*E48))</f>
        <v>-412.4534451169976</v>
      </c>
      <c r="L48" s="5">
        <f t="shared" si="53"/>
        <v>998.6353354305352</v>
      </c>
      <c r="M48" s="5">
        <f t="shared" si="54"/>
        <v>173.1483988102285</v>
      </c>
      <c r="N48" s="5">
        <f t="shared" si="55"/>
        <v>-655.7189295971157</v>
      </c>
      <c r="O48" s="5">
        <f>$F$4*(EXP(-2*$F$5*F48)-2*EXP(-$F$5*F48))</f>
        <v>-298.41557978741815</v>
      </c>
      <c r="P48" s="5">
        <f t="shared" si="56"/>
        <v>226.09020545913782</v>
      </c>
      <c r="Q48" s="5">
        <f t="shared" si="57"/>
        <v>-80.74567891009741</v>
      </c>
      <c r="R48" s="5">
        <f t="shared" si="58"/>
        <v>-268.4005494411818</v>
      </c>
      <c r="S48" s="5">
        <f t="shared" si="59"/>
        <v>0</v>
      </c>
      <c r="T48" s="5">
        <f t="shared" si="60"/>
        <v>150015.52760661652</v>
      </c>
      <c r="U48" s="5">
        <f t="shared" si="61"/>
        <v>150015.52760661652</v>
      </c>
      <c r="V48" s="10">
        <f t="shared" si="62"/>
        <v>-104.07458243211477</v>
      </c>
    </row>
    <row r="49" spans="1:22" ht="12.75">
      <c r="A49" s="5">
        <f aca="true" t="shared" si="64" ref="A49:A57">A48+$B$4</f>
        <v>0.8</v>
      </c>
      <c r="B49" s="5">
        <f t="shared" si="63"/>
        <v>0.6000000000000001</v>
      </c>
      <c r="C49" s="5">
        <f t="shared" si="45"/>
        <v>1.4000000000000001</v>
      </c>
      <c r="D49" s="5">
        <f t="shared" si="46"/>
        <v>0.05900000000000005</v>
      </c>
      <c r="E49" s="5">
        <f t="shared" si="47"/>
        <v>-0.1409999999999999</v>
      </c>
      <c r="F49" s="5">
        <f t="shared" si="48"/>
        <v>0.6590000000000001</v>
      </c>
      <c r="G49" s="5">
        <f t="shared" si="49"/>
        <v>-452.6219327078665</v>
      </c>
      <c r="H49" s="5">
        <f t="shared" si="50"/>
        <v>590.4286725788785</v>
      </c>
      <c r="I49" s="5">
        <f t="shared" si="51"/>
        <v>-19.755931513867324</v>
      </c>
      <c r="J49" s="5">
        <f t="shared" si="52"/>
        <v>-509.81172975433645</v>
      </c>
      <c r="K49" s="5">
        <f>$E$4*(EXP(-2*$E$5*E49)-2*EXP(-$E$5*E49))</f>
        <v>-412.4534451169976</v>
      </c>
      <c r="L49" s="5">
        <f t="shared" si="53"/>
        <v>998.6353354305352</v>
      </c>
      <c r="M49" s="5">
        <f t="shared" si="54"/>
        <v>173.1483988102285</v>
      </c>
      <c r="N49" s="5">
        <f t="shared" si="55"/>
        <v>-655.7189295971157</v>
      </c>
      <c r="O49" s="5">
        <f>$F$4*(EXP(-2*$F$5*F49)-2*EXP(-$F$5*F49))</f>
        <v>-219.07514135964692</v>
      </c>
      <c r="P49" s="5">
        <f t="shared" si="56"/>
        <v>144.865617788314</v>
      </c>
      <c r="Q49" s="5">
        <f t="shared" si="57"/>
        <v>-68.03972631324314</v>
      </c>
      <c r="R49" s="5">
        <f t="shared" si="58"/>
        <v>-188.27818907754374</v>
      </c>
      <c r="S49" s="5">
        <f t="shared" si="59"/>
        <v>21288.910965960713</v>
      </c>
      <c r="T49" s="5">
        <f t="shared" si="60"/>
        <v>218500.84589748576</v>
      </c>
      <c r="U49" s="5">
        <f t="shared" si="61"/>
        <v>103383.81778015471</v>
      </c>
      <c r="V49" s="10">
        <f t="shared" si="62"/>
        <v>-281.0919781206654</v>
      </c>
    </row>
    <row r="50" spans="1:22" ht="12.75">
      <c r="A50" s="5">
        <f t="shared" si="64"/>
        <v>1</v>
      </c>
      <c r="B50" s="5">
        <f t="shared" si="63"/>
        <v>0.6000000000000001</v>
      </c>
      <c r="C50" s="5">
        <f t="shared" si="45"/>
        <v>1.6</v>
      </c>
      <c r="D50" s="5">
        <f t="shared" si="46"/>
        <v>0.259</v>
      </c>
      <c r="E50" s="5">
        <f t="shared" si="47"/>
        <v>-0.1409999999999999</v>
      </c>
      <c r="F50" s="5">
        <f t="shared" si="48"/>
        <v>0.8590000000000001</v>
      </c>
      <c r="G50" s="5">
        <f t="shared" si="49"/>
        <v>-386.32834110216135</v>
      </c>
      <c r="H50" s="5">
        <f t="shared" si="50"/>
        <v>360.4789899925066</v>
      </c>
      <c r="I50" s="5">
        <f t="shared" si="51"/>
        <v>-76.40329869787413</v>
      </c>
      <c r="J50" s="5">
        <f t="shared" si="52"/>
        <v>-375.6008603916546</v>
      </c>
      <c r="K50" s="5">
        <f>$E$4*(EXP(-2*$E$5*E50)-2*EXP(-$E$5*E50))</f>
        <v>-412.4534451169976</v>
      </c>
      <c r="L50" s="5">
        <f t="shared" si="53"/>
        <v>998.6353354305352</v>
      </c>
      <c r="M50" s="5">
        <f t="shared" si="54"/>
        <v>173.1483988102285</v>
      </c>
      <c r="N50" s="5">
        <f t="shared" si="55"/>
        <v>-655.7189295971157</v>
      </c>
      <c r="O50" s="5">
        <f>$F$4*(EXP(-2*$F$5*F50)-2*EXP(-$F$5*F50))</f>
        <v>-156.21874337216312</v>
      </c>
      <c r="P50" s="5">
        <f t="shared" si="56"/>
        <v>94.34287454002856</v>
      </c>
      <c r="Q50" s="5">
        <f t="shared" si="57"/>
        <v>-52.235671938603566</v>
      </c>
      <c r="R50" s="5">
        <f t="shared" si="58"/>
        <v>-130.54025780682727</v>
      </c>
      <c r="S50" s="5">
        <f t="shared" si="59"/>
        <v>78466.1326953955</v>
      </c>
      <c r="T50" s="5">
        <f t="shared" si="60"/>
        <v>275812.63730341144</v>
      </c>
      <c r="U50" s="5">
        <f t="shared" si="61"/>
        <v>60054.69893923867</v>
      </c>
      <c r="V50" s="10">
        <f t="shared" si="62"/>
        <v>-350.9797413172477</v>
      </c>
    </row>
    <row r="51" spans="1:22" ht="12.75">
      <c r="A51" s="5">
        <f t="shared" si="64"/>
        <v>1.2</v>
      </c>
      <c r="B51" s="5">
        <f t="shared" si="63"/>
        <v>0.6000000000000001</v>
      </c>
      <c r="C51" s="5">
        <f t="shared" si="45"/>
        <v>1.8</v>
      </c>
      <c r="D51" s="5">
        <f t="shared" si="46"/>
        <v>0.45899999999999996</v>
      </c>
      <c r="E51" s="5">
        <f t="shared" si="47"/>
        <v>-0.1409999999999999</v>
      </c>
      <c r="F51" s="5">
        <f t="shared" si="48"/>
        <v>1.0590000000000002</v>
      </c>
      <c r="G51" s="5">
        <f t="shared" si="49"/>
        <v>-298.41557978741827</v>
      </c>
      <c r="H51" s="5">
        <f t="shared" si="50"/>
        <v>226.09020545913793</v>
      </c>
      <c r="I51" s="5">
        <f t="shared" si="51"/>
        <v>-80.74567891009745</v>
      </c>
      <c r="J51" s="5">
        <f t="shared" si="52"/>
        <v>-268.4005494411819</v>
      </c>
      <c r="K51" s="5">
        <f aca="true" t="shared" si="65" ref="K51:K72">$E$4*(EXP(-2*$E$5*E51)-2*EXP(-$E$5*E51))</f>
        <v>-412.4534451169976</v>
      </c>
      <c r="L51" s="5">
        <f t="shared" si="53"/>
        <v>998.6353354305352</v>
      </c>
      <c r="M51" s="5">
        <f t="shared" si="54"/>
        <v>173.1483988102285</v>
      </c>
      <c r="N51" s="5">
        <f t="shared" si="55"/>
        <v>-655.7189295971157</v>
      </c>
      <c r="O51" s="5">
        <f aca="true" t="shared" si="66" ref="O51:O72">$F$4*(EXP(-2*$F$5*F51)-2*EXP(-$F$5*F51))</f>
        <v>-109.44075847918604</v>
      </c>
      <c r="P51" s="5">
        <f t="shared" si="56"/>
        <v>62.179795665862756</v>
      </c>
      <c r="Q51" s="5">
        <f t="shared" si="57"/>
        <v>-38.218228508990784</v>
      </c>
      <c r="R51" s="5">
        <f t="shared" si="58"/>
        <v>-89.82745891165686</v>
      </c>
      <c r="S51" s="5">
        <f t="shared" si="59"/>
        <v>150015.52760661644</v>
      </c>
      <c r="T51" s="5">
        <f t="shared" si="60"/>
        <v>320233.15659455146</v>
      </c>
      <c r="U51" s="5">
        <f t="shared" si="61"/>
        <v>31888.348661265947</v>
      </c>
      <c r="V51" s="10">
        <f t="shared" si="62"/>
        <v>-381.95118439839615</v>
      </c>
    </row>
    <row r="52" spans="1:22" ht="12.75">
      <c r="A52" s="5">
        <f t="shared" si="64"/>
        <v>1.4</v>
      </c>
      <c r="B52" s="5">
        <f t="shared" si="63"/>
        <v>0.6000000000000001</v>
      </c>
      <c r="C52" s="5">
        <f t="shared" si="45"/>
        <v>2</v>
      </c>
      <c r="D52" s="5">
        <f t="shared" si="46"/>
        <v>0.6589999999999999</v>
      </c>
      <c r="E52" s="5">
        <f t="shared" si="47"/>
        <v>-0.1409999999999999</v>
      </c>
      <c r="F52" s="5">
        <f t="shared" si="48"/>
        <v>1.259</v>
      </c>
      <c r="G52" s="5">
        <f t="shared" si="49"/>
        <v>-219.075141359647</v>
      </c>
      <c r="H52" s="5">
        <f t="shared" si="50"/>
        <v>144.86561778831407</v>
      </c>
      <c r="I52" s="5">
        <f t="shared" si="51"/>
        <v>-68.03972631324316</v>
      </c>
      <c r="J52" s="5">
        <f t="shared" si="52"/>
        <v>-188.27818907754383</v>
      </c>
      <c r="K52" s="5">
        <f t="shared" si="65"/>
        <v>-412.4534451169976</v>
      </c>
      <c r="L52" s="5">
        <f t="shared" si="53"/>
        <v>998.6353354305352</v>
      </c>
      <c r="M52" s="5">
        <f t="shared" si="54"/>
        <v>173.1483988102285</v>
      </c>
      <c r="N52" s="5">
        <f t="shared" si="55"/>
        <v>-655.7189295971157</v>
      </c>
      <c r="O52" s="5">
        <f t="shared" si="66"/>
        <v>-75.81544389394756</v>
      </c>
      <c r="P52" s="5">
        <f t="shared" si="56"/>
        <v>41.335379792672434</v>
      </c>
      <c r="Q52" s="5">
        <f t="shared" si="57"/>
        <v>-27.19785206400026</v>
      </c>
      <c r="R52" s="5">
        <f t="shared" si="58"/>
        <v>-61.506217291918375</v>
      </c>
      <c r="S52" s="5">
        <f t="shared" si="59"/>
        <v>218500.84589748568</v>
      </c>
      <c r="T52" s="5">
        <f t="shared" si="60"/>
        <v>353088.7474650992</v>
      </c>
      <c r="U52" s="5">
        <f t="shared" si="61"/>
        <v>16071.132830415416</v>
      </c>
      <c r="V52" s="10">
        <f t="shared" si="62"/>
        <v>-396.7097407509459</v>
      </c>
    </row>
    <row r="53" spans="1:22" ht="12.75">
      <c r="A53" s="5">
        <f t="shared" si="64"/>
        <v>1.5999999999999999</v>
      </c>
      <c r="B53" s="5">
        <f t="shared" si="63"/>
        <v>0.6000000000000001</v>
      </c>
      <c r="C53" s="5">
        <f aca="true" t="shared" si="67" ref="C53:C83">A53+B53</f>
        <v>2.2</v>
      </c>
      <c r="D53" s="5">
        <f aca="true" t="shared" si="68" ref="D53:D83">A53-$D$3</f>
        <v>0.8589999999999999</v>
      </c>
      <c r="E53" s="5">
        <f aca="true" t="shared" si="69" ref="E53:E83">B53-$E$3</f>
        <v>-0.1409999999999999</v>
      </c>
      <c r="F53" s="5">
        <f aca="true" t="shared" si="70" ref="F53:F83">C53-$F$3</f>
        <v>1.459</v>
      </c>
      <c r="G53" s="5">
        <f aca="true" t="shared" si="71" ref="G53:G83">$D$4*(EXP(-2*$D$5*D53)-2*EXP(-$D$5*D53))</f>
        <v>-156.21874337216317</v>
      </c>
      <c r="H53" s="5">
        <f aca="true" t="shared" si="72" ref="H53:H83">0.5*$D$4*(EXP(-2*$D$5*D53)+2*EXP(-$D$5*D53))</f>
        <v>94.34287454002862</v>
      </c>
      <c r="I53" s="5">
        <f aca="true" t="shared" si="73" ref="I53:I83">0.5*(G53*(1+$M$2)+H53*(1-$M$2))</f>
        <v>-52.23567193860358</v>
      </c>
      <c r="J53" s="5">
        <f aca="true" t="shared" si="74" ref="J53:J83">0.5*(G53*(1+$M$2)-H53*(1-$M$2))</f>
        <v>-130.54025780682733</v>
      </c>
      <c r="K53" s="5">
        <f t="shared" si="65"/>
        <v>-412.4534451169976</v>
      </c>
      <c r="L53" s="5">
        <f aca="true" t="shared" si="75" ref="L53:L83">0.5*$E$4*(EXP(-2*$E$5*E53)+2*EXP(-$E$5*E53))</f>
        <v>998.6353354305352</v>
      </c>
      <c r="M53" s="5">
        <f aca="true" t="shared" si="76" ref="M53:M83">0.5*(K53*(1+$M$2)+L53*(1-$M$2))</f>
        <v>173.1483988102285</v>
      </c>
      <c r="N53" s="5">
        <f aca="true" t="shared" si="77" ref="N53:N83">0.5*(K53*(1+$M$2)-L53*(1-$M$2))</f>
        <v>-655.7189295971157</v>
      </c>
      <c r="O53" s="5">
        <f t="shared" si="66"/>
        <v>-52.141473426970386</v>
      </c>
      <c r="P53" s="5">
        <f aca="true" t="shared" si="78" ref="P53:P83">0.5*$F$4*(EXP(-2*$F$5*F53)+2*EXP(-$F$5*F53))</f>
        <v>27.645771225005923</v>
      </c>
      <c r="Q53" s="5">
        <f aca="true" t="shared" si="79" ref="Q53:Q83">0.5*(O53*(1+$M$2)+P53*(1-$M$2))</f>
        <v>-19.02976689640022</v>
      </c>
      <c r="R53" s="5">
        <f aca="true" t="shared" si="80" ref="R53:R83">0.5*(O53*(1+$M$2)-P53*(1-$M$2))</f>
        <v>-41.97575701315513</v>
      </c>
      <c r="S53" s="5">
        <f aca="true" t="shared" si="81" ref="S53:S83">(J53-N53)^2</f>
        <v>275812.63730341144</v>
      </c>
      <c r="T53" s="5">
        <f aca="true" t="shared" si="82" ref="T53:T83">(N53-R53)^2</f>
        <v>376680.68189342524</v>
      </c>
      <c r="U53" s="5">
        <f aca="true" t="shared" si="83" ref="U53:U83">(R53-J53)^2</f>
        <v>7843.670800832363</v>
      </c>
      <c r="V53" s="10">
        <f t="shared" si="62"/>
        <v>-404.0341384916484</v>
      </c>
    </row>
    <row r="54" spans="1:22" ht="12.75">
      <c r="A54" s="5">
        <f t="shared" si="64"/>
        <v>1.7999999999999998</v>
      </c>
      <c r="B54" s="5">
        <f t="shared" si="63"/>
        <v>0.6000000000000001</v>
      </c>
      <c r="C54" s="5">
        <f t="shared" si="67"/>
        <v>2.4</v>
      </c>
      <c r="D54" s="5">
        <f t="shared" si="68"/>
        <v>1.0589999999999997</v>
      </c>
      <c r="E54" s="5">
        <f t="shared" si="69"/>
        <v>-0.1409999999999999</v>
      </c>
      <c r="F54" s="5">
        <f t="shared" si="70"/>
        <v>1.6589999999999998</v>
      </c>
      <c r="G54" s="5">
        <f t="shared" si="71"/>
        <v>-109.44075847918613</v>
      </c>
      <c r="H54" s="5">
        <f t="shared" si="72"/>
        <v>62.179795665862805</v>
      </c>
      <c r="I54" s="5">
        <f t="shared" si="73"/>
        <v>-38.21822850899082</v>
      </c>
      <c r="J54" s="5">
        <f t="shared" si="74"/>
        <v>-89.82745891165695</v>
      </c>
      <c r="K54" s="5">
        <f t="shared" si="65"/>
        <v>-412.4534451169976</v>
      </c>
      <c r="L54" s="5">
        <f t="shared" si="75"/>
        <v>998.6353354305352</v>
      </c>
      <c r="M54" s="5">
        <f t="shared" si="76"/>
        <v>173.1483988102285</v>
      </c>
      <c r="N54" s="5">
        <f t="shared" si="77"/>
        <v>-655.7189295971157</v>
      </c>
      <c r="O54" s="5">
        <f t="shared" si="66"/>
        <v>-35.689059945385516</v>
      </c>
      <c r="P54" s="5">
        <f t="shared" si="78"/>
        <v>18.568270154518203</v>
      </c>
      <c r="Q54" s="5">
        <f t="shared" si="79"/>
        <v>-13.172267953925472</v>
      </c>
      <c r="R54" s="5">
        <f t="shared" si="80"/>
        <v>-28.58393218217558</v>
      </c>
      <c r="S54" s="5">
        <f t="shared" si="81"/>
        <v>320233.15659455134</v>
      </c>
      <c r="T54" s="5">
        <f t="shared" si="82"/>
        <v>393298.30498263694</v>
      </c>
      <c r="U54" s="5">
        <f t="shared" si="83"/>
        <v>3750.769566264699</v>
      </c>
      <c r="V54" s="10">
        <f t="shared" si="62"/>
        <v>-407.7851481416681</v>
      </c>
    </row>
    <row r="55" spans="1:22" ht="12.75">
      <c r="A55" s="5">
        <f t="shared" si="64"/>
        <v>1.9999999999999998</v>
      </c>
      <c r="B55" s="5">
        <f t="shared" si="63"/>
        <v>0.6000000000000001</v>
      </c>
      <c r="C55" s="5">
        <f t="shared" si="67"/>
        <v>2.5999999999999996</v>
      </c>
      <c r="D55" s="5">
        <f t="shared" si="68"/>
        <v>1.259</v>
      </c>
      <c r="E55" s="5">
        <f t="shared" si="69"/>
        <v>-0.1409999999999999</v>
      </c>
      <c r="F55" s="5">
        <f t="shared" si="70"/>
        <v>1.8589999999999995</v>
      </c>
      <c r="G55" s="5">
        <f t="shared" si="71"/>
        <v>-75.81544389394756</v>
      </c>
      <c r="H55" s="5">
        <f t="shared" si="72"/>
        <v>41.335379792672434</v>
      </c>
      <c r="I55" s="5">
        <f t="shared" si="73"/>
        <v>-27.19785206400026</v>
      </c>
      <c r="J55" s="5">
        <f t="shared" si="74"/>
        <v>-61.506217291918375</v>
      </c>
      <c r="K55" s="5">
        <f t="shared" si="65"/>
        <v>-412.4534451169976</v>
      </c>
      <c r="L55" s="5">
        <f t="shared" si="75"/>
        <v>998.6353354305352</v>
      </c>
      <c r="M55" s="5">
        <f t="shared" si="76"/>
        <v>173.1483988102285</v>
      </c>
      <c r="N55" s="5">
        <f t="shared" si="77"/>
        <v>-655.7189295971157</v>
      </c>
      <c r="O55" s="5">
        <f t="shared" si="66"/>
        <v>-24.350574600814376</v>
      </c>
      <c r="P55" s="5">
        <f t="shared" si="78"/>
        <v>12.507851347072416</v>
      </c>
      <c r="Q55" s="5">
        <f t="shared" si="79"/>
        <v>-9.054327832441357</v>
      </c>
      <c r="R55" s="5">
        <f t="shared" si="80"/>
        <v>-19.43584445051146</v>
      </c>
      <c r="S55" s="5">
        <f t="shared" si="81"/>
        <v>353088.7474650992</v>
      </c>
      <c r="T55" s="5">
        <f t="shared" si="82"/>
        <v>404856.1644436808</v>
      </c>
      <c r="U55" s="5">
        <f t="shared" si="83"/>
        <v>1769.9162710149885</v>
      </c>
      <c r="V55" s="10">
        <f aca="true" t="shared" si="84" ref="V55:V84">(I55+M55+Q55-SQRT(0.5*(S55+T55+U55)))/(1+$M$2)</f>
        <v>-409.76881887800954</v>
      </c>
    </row>
    <row r="56" spans="1:22" ht="12.75">
      <c r="A56" s="5">
        <f t="shared" si="64"/>
        <v>2.1999999999999997</v>
      </c>
      <c r="B56" s="5">
        <f t="shared" si="63"/>
        <v>0.6000000000000001</v>
      </c>
      <c r="C56" s="5">
        <f t="shared" si="67"/>
        <v>2.8</v>
      </c>
      <c r="D56" s="5">
        <f t="shared" si="68"/>
        <v>1.4589999999999996</v>
      </c>
      <c r="E56" s="5">
        <f t="shared" si="69"/>
        <v>-0.1409999999999999</v>
      </c>
      <c r="F56" s="5">
        <f t="shared" si="70"/>
        <v>2.0589999999999997</v>
      </c>
      <c r="G56" s="5">
        <f t="shared" si="71"/>
        <v>-52.141473426970435</v>
      </c>
      <c r="H56" s="5">
        <f t="shared" si="72"/>
        <v>27.64577122500595</v>
      </c>
      <c r="I56" s="5">
        <f t="shared" si="73"/>
        <v>-19.029766896400233</v>
      </c>
      <c r="J56" s="5">
        <f t="shared" si="74"/>
        <v>-41.975757013155174</v>
      </c>
      <c r="K56" s="5">
        <f t="shared" si="65"/>
        <v>-412.4534451169976</v>
      </c>
      <c r="L56" s="5">
        <f t="shared" si="75"/>
        <v>998.6353354305352</v>
      </c>
      <c r="M56" s="5">
        <f t="shared" si="76"/>
        <v>173.1483988102285</v>
      </c>
      <c r="N56" s="5">
        <f t="shared" si="77"/>
        <v>-655.7189295971157</v>
      </c>
      <c r="O56" s="5">
        <f t="shared" si="66"/>
        <v>-16.579139333287827</v>
      </c>
      <c r="P56" s="5">
        <f t="shared" si="78"/>
        <v>8.442385342644375</v>
      </c>
      <c r="Q56" s="5">
        <f t="shared" si="79"/>
        <v>-6.195206592775963</v>
      </c>
      <c r="R56" s="5">
        <f t="shared" si="80"/>
        <v>-13.202386427170794</v>
      </c>
      <c r="S56" s="5">
        <f t="shared" si="81"/>
        <v>376680.68189342506</v>
      </c>
      <c r="T56" s="5">
        <f t="shared" si="82"/>
        <v>412827.5082470556</v>
      </c>
      <c r="U56" s="5">
        <f t="shared" si="83"/>
        <v>827.9068548783912</v>
      </c>
      <c r="V56" s="10">
        <f t="shared" si="84"/>
        <v>-410.8551343314058</v>
      </c>
    </row>
    <row r="57" spans="1:22" ht="12.75">
      <c r="A57" s="5">
        <f t="shared" si="64"/>
        <v>2.4</v>
      </c>
      <c r="B57" s="5">
        <f t="shared" si="63"/>
        <v>0.6000000000000001</v>
      </c>
      <c r="C57" s="5">
        <f t="shared" si="67"/>
        <v>3</v>
      </c>
      <c r="D57" s="5">
        <f t="shared" si="68"/>
        <v>1.6589999999999998</v>
      </c>
      <c r="E57" s="5">
        <f t="shared" si="69"/>
        <v>-0.1409999999999999</v>
      </c>
      <c r="F57" s="5">
        <f t="shared" si="70"/>
        <v>2.259</v>
      </c>
      <c r="G57" s="5">
        <f t="shared" si="71"/>
        <v>-35.689059945385516</v>
      </c>
      <c r="H57" s="5">
        <f t="shared" si="72"/>
        <v>18.568270154518203</v>
      </c>
      <c r="I57" s="5">
        <f t="shared" si="73"/>
        <v>-13.172267953925472</v>
      </c>
      <c r="J57" s="5">
        <f t="shared" si="74"/>
        <v>-28.58393218217558</v>
      </c>
      <c r="K57" s="5">
        <f t="shared" si="65"/>
        <v>-412.4534451169976</v>
      </c>
      <c r="L57" s="5">
        <f t="shared" si="75"/>
        <v>998.6353354305352</v>
      </c>
      <c r="M57" s="5">
        <f t="shared" si="76"/>
        <v>173.1483988102285</v>
      </c>
      <c r="N57" s="5">
        <f t="shared" si="77"/>
        <v>-655.7189295971157</v>
      </c>
      <c r="O57" s="5">
        <f t="shared" si="66"/>
        <v>-11.271867554491674</v>
      </c>
      <c r="P57" s="5">
        <f t="shared" si="78"/>
        <v>5.706153727555095</v>
      </c>
      <c r="Q57" s="5">
        <f t="shared" si="79"/>
        <v>-4.225988722442265</v>
      </c>
      <c r="R57" s="5">
        <f t="shared" si="80"/>
        <v>-8.962096316312993</v>
      </c>
      <c r="S57" s="5">
        <f t="shared" si="81"/>
        <v>393298.30498263694</v>
      </c>
      <c r="T57" s="5">
        <f t="shared" si="82"/>
        <v>418294.40139541193</v>
      </c>
      <c r="U57" s="5">
        <f t="shared" si="83"/>
        <v>385.01644274685134</v>
      </c>
      <c r="V57" s="10">
        <f t="shared" si="84"/>
        <v>-411.4721454451029</v>
      </c>
    </row>
    <row r="58" spans="1:22" ht="12.75">
      <c r="A58" s="5">
        <f aca="true" t="shared" si="85" ref="A58:A63">A57+$B$4</f>
        <v>2.6</v>
      </c>
      <c r="B58" s="5">
        <f t="shared" si="63"/>
        <v>0.6000000000000001</v>
      </c>
      <c r="C58" s="5">
        <f t="shared" si="67"/>
        <v>3.2</v>
      </c>
      <c r="D58" s="5">
        <f t="shared" si="68"/>
        <v>1.859</v>
      </c>
      <c r="E58" s="5">
        <f t="shared" si="69"/>
        <v>-0.1409999999999999</v>
      </c>
      <c r="F58" s="5">
        <f t="shared" si="70"/>
        <v>2.459</v>
      </c>
      <c r="G58" s="5">
        <f t="shared" si="71"/>
        <v>-24.35057460081435</v>
      </c>
      <c r="H58" s="5">
        <f t="shared" si="72"/>
        <v>12.507851347072405</v>
      </c>
      <c r="I58" s="5">
        <f t="shared" si="73"/>
        <v>-9.054327832441345</v>
      </c>
      <c r="J58" s="5">
        <f t="shared" si="74"/>
        <v>-19.435844450511443</v>
      </c>
      <c r="K58" s="5">
        <f t="shared" si="65"/>
        <v>-412.4534451169976</v>
      </c>
      <c r="L58" s="5">
        <f t="shared" si="75"/>
        <v>998.6353354305352</v>
      </c>
      <c r="M58" s="5">
        <f t="shared" si="76"/>
        <v>173.1483988102285</v>
      </c>
      <c r="N58" s="5">
        <f t="shared" si="77"/>
        <v>-655.7189295971157</v>
      </c>
      <c r="O58" s="5">
        <f t="shared" si="66"/>
        <v>-7.656192339220458</v>
      </c>
      <c r="P58" s="5">
        <f t="shared" si="78"/>
        <v>3.860362763918393</v>
      </c>
      <c r="Q58" s="5">
        <f t="shared" si="79"/>
        <v>-2.8768219714178347</v>
      </c>
      <c r="R58" s="5">
        <f t="shared" si="80"/>
        <v>-6.080923065470101</v>
      </c>
      <c r="S58" s="5">
        <f t="shared" si="81"/>
        <v>404856.1644436808</v>
      </c>
      <c r="T58" s="5">
        <f t="shared" si="82"/>
        <v>422029.53953041043</v>
      </c>
      <c r="U58" s="5">
        <f t="shared" si="83"/>
        <v>178.35392520063456</v>
      </c>
      <c r="V58" s="10">
        <f t="shared" si="84"/>
        <v>-411.83530895468556</v>
      </c>
    </row>
    <row r="59" spans="1:22" ht="12.75">
      <c r="A59" s="5">
        <f t="shared" si="85"/>
        <v>2.8000000000000003</v>
      </c>
      <c r="B59" s="5">
        <f t="shared" si="63"/>
        <v>0.6000000000000001</v>
      </c>
      <c r="C59" s="5">
        <f t="shared" si="67"/>
        <v>3.4000000000000004</v>
      </c>
      <c r="D59" s="5">
        <f t="shared" si="68"/>
        <v>2.059</v>
      </c>
      <c r="E59" s="5">
        <f t="shared" si="69"/>
        <v>-0.1409999999999999</v>
      </c>
      <c r="F59" s="5">
        <f t="shared" si="70"/>
        <v>2.6590000000000003</v>
      </c>
      <c r="G59" s="5">
        <f t="shared" si="71"/>
        <v>-16.57913933328781</v>
      </c>
      <c r="H59" s="5">
        <f t="shared" si="72"/>
        <v>8.442385342644368</v>
      </c>
      <c r="I59" s="5">
        <f t="shared" si="73"/>
        <v>-6.195206592775955</v>
      </c>
      <c r="J59" s="5">
        <f t="shared" si="74"/>
        <v>-13.202386427170781</v>
      </c>
      <c r="K59" s="5">
        <f t="shared" si="65"/>
        <v>-412.4534451169976</v>
      </c>
      <c r="L59" s="5">
        <f t="shared" si="75"/>
        <v>998.6353354305352</v>
      </c>
      <c r="M59" s="5">
        <f t="shared" si="76"/>
        <v>173.1483988102285</v>
      </c>
      <c r="N59" s="5">
        <f t="shared" si="77"/>
        <v>-655.7189295971157</v>
      </c>
      <c r="O59" s="5">
        <f t="shared" si="66"/>
        <v>-5.196947611179696</v>
      </c>
      <c r="P59" s="5">
        <f t="shared" si="78"/>
        <v>2.6133005478997235</v>
      </c>
      <c r="Q59" s="5">
        <f t="shared" si="79"/>
        <v>-1.9556946251617364</v>
      </c>
      <c r="R59" s="5">
        <f t="shared" si="80"/>
        <v>-4.1247340799185075</v>
      </c>
      <c r="S59" s="5">
        <f t="shared" si="81"/>
        <v>412827.5082470556</v>
      </c>
      <c r="T59" s="5">
        <f t="shared" si="82"/>
        <v>424574.99563170335</v>
      </c>
      <c r="U59" s="5">
        <f t="shared" si="83"/>
        <v>82.40377213757472</v>
      </c>
      <c r="V59" s="10">
        <f t="shared" si="84"/>
        <v>-412.0560914320846</v>
      </c>
    </row>
    <row r="60" spans="1:22" ht="12.75">
      <c r="A60" s="5">
        <f t="shared" si="85"/>
        <v>3.0000000000000004</v>
      </c>
      <c r="B60" s="5">
        <f t="shared" si="63"/>
        <v>0.6000000000000001</v>
      </c>
      <c r="C60" s="5">
        <f t="shared" si="67"/>
        <v>3.6000000000000005</v>
      </c>
      <c r="D60" s="5">
        <f t="shared" si="68"/>
        <v>2.2590000000000003</v>
      </c>
      <c r="E60" s="5">
        <f t="shared" si="69"/>
        <v>-0.1409999999999999</v>
      </c>
      <c r="F60" s="5">
        <f t="shared" si="70"/>
        <v>2.8590000000000004</v>
      </c>
      <c r="G60" s="5">
        <f t="shared" si="71"/>
        <v>-11.271867554491662</v>
      </c>
      <c r="H60" s="5">
        <f t="shared" si="72"/>
        <v>5.7061537275550895</v>
      </c>
      <c r="I60" s="5">
        <f t="shared" si="73"/>
        <v>-4.22598872244226</v>
      </c>
      <c r="J60" s="5">
        <f t="shared" si="74"/>
        <v>-8.962096316312984</v>
      </c>
      <c r="K60" s="5">
        <f t="shared" si="65"/>
        <v>-412.4534451169976</v>
      </c>
      <c r="L60" s="5">
        <f t="shared" si="75"/>
        <v>998.6353354305352</v>
      </c>
      <c r="M60" s="5">
        <f t="shared" si="76"/>
        <v>173.1483988102285</v>
      </c>
      <c r="N60" s="5">
        <f t="shared" si="77"/>
        <v>-655.7189295971157</v>
      </c>
      <c r="O60" s="5">
        <f t="shared" si="66"/>
        <v>-3.5260915978101317</v>
      </c>
      <c r="P60" s="5">
        <f t="shared" si="78"/>
        <v>1.7698587983007854</v>
      </c>
      <c r="Q60" s="5">
        <f t="shared" si="79"/>
        <v>-1.328272183424101</v>
      </c>
      <c r="R60" s="5">
        <f t="shared" si="80"/>
        <v>-2.797254986013753</v>
      </c>
      <c r="S60" s="5">
        <f t="shared" si="81"/>
        <v>418294.40139541193</v>
      </c>
      <c r="T60" s="5">
        <f t="shared" si="82"/>
        <v>426306.71317696566</v>
      </c>
      <c r="U60" s="5">
        <f t="shared" si="83"/>
        <v>38.00526862776559</v>
      </c>
      <c r="V60" s="10">
        <f t="shared" si="84"/>
        <v>-412.19405744593024</v>
      </c>
    </row>
    <row r="61" spans="1:22" ht="12.75">
      <c r="A61" s="5">
        <f t="shared" si="85"/>
        <v>3.2000000000000006</v>
      </c>
      <c r="B61" s="5">
        <f t="shared" si="63"/>
        <v>0.6000000000000001</v>
      </c>
      <c r="C61" s="5">
        <f t="shared" si="67"/>
        <v>3.8000000000000007</v>
      </c>
      <c r="D61" s="5">
        <f t="shared" si="68"/>
        <v>2.4590000000000005</v>
      </c>
      <c r="E61" s="5">
        <f t="shared" si="69"/>
        <v>-0.1409999999999999</v>
      </c>
      <c r="F61" s="5">
        <f t="shared" si="70"/>
        <v>3.0590000000000006</v>
      </c>
      <c r="G61" s="5">
        <f t="shared" si="71"/>
        <v>-7.65619233922045</v>
      </c>
      <c r="H61" s="5">
        <f t="shared" si="72"/>
        <v>3.860362763918389</v>
      </c>
      <c r="I61" s="5">
        <f t="shared" si="73"/>
        <v>-2.876821971417832</v>
      </c>
      <c r="J61" s="5">
        <f t="shared" si="74"/>
        <v>-6.0809230654700945</v>
      </c>
      <c r="K61" s="5">
        <f t="shared" si="65"/>
        <v>-412.4534451169976</v>
      </c>
      <c r="L61" s="5">
        <f t="shared" si="75"/>
        <v>998.6353354305352</v>
      </c>
      <c r="M61" s="5">
        <f t="shared" si="76"/>
        <v>173.1483988102285</v>
      </c>
      <c r="N61" s="5">
        <f t="shared" si="77"/>
        <v>-655.7189295971157</v>
      </c>
      <c r="O61" s="5">
        <f t="shared" si="66"/>
        <v>-2.391718815843046</v>
      </c>
      <c r="P61" s="5">
        <f t="shared" si="78"/>
        <v>1.1989900322890321</v>
      </c>
      <c r="Q61" s="5">
        <f t="shared" si="79"/>
        <v>-0.9015746438682335</v>
      </c>
      <c r="R61" s="5">
        <f t="shared" si="80"/>
        <v>-1.8967363706681302</v>
      </c>
      <c r="S61" s="5">
        <f t="shared" si="81"/>
        <v>422029.53953041043</v>
      </c>
      <c r="T61" s="5">
        <f t="shared" si="82"/>
        <v>427483.46035544213</v>
      </c>
      <c r="U61" s="5">
        <f t="shared" si="83"/>
        <v>17.507418296957784</v>
      </c>
      <c r="V61" s="10">
        <f t="shared" si="84"/>
        <v>-412.2821976299219</v>
      </c>
    </row>
    <row r="62" spans="1:22" ht="12.75">
      <c r="A62" s="5">
        <f t="shared" si="85"/>
        <v>3.400000000000001</v>
      </c>
      <c r="B62" s="5">
        <f t="shared" si="63"/>
        <v>0.6000000000000001</v>
      </c>
      <c r="C62" s="5">
        <f t="shared" si="67"/>
        <v>4.000000000000001</v>
      </c>
      <c r="D62" s="5">
        <f t="shared" si="68"/>
        <v>2.6590000000000007</v>
      </c>
      <c r="E62" s="5">
        <f t="shared" si="69"/>
        <v>-0.1409999999999999</v>
      </c>
      <c r="F62" s="5">
        <f t="shared" si="70"/>
        <v>3.259000000000001</v>
      </c>
      <c r="G62" s="5">
        <f t="shared" si="71"/>
        <v>-5.1969476111796915</v>
      </c>
      <c r="H62" s="5">
        <f t="shared" si="72"/>
        <v>2.613300547899721</v>
      </c>
      <c r="I62" s="5">
        <f t="shared" si="73"/>
        <v>-1.9556946251617353</v>
      </c>
      <c r="J62" s="5">
        <f t="shared" si="74"/>
        <v>-4.124734079918504</v>
      </c>
      <c r="K62" s="5">
        <f t="shared" si="65"/>
        <v>-412.4534451169976</v>
      </c>
      <c r="L62" s="5">
        <f t="shared" si="75"/>
        <v>998.6353354305352</v>
      </c>
      <c r="M62" s="5">
        <f t="shared" si="76"/>
        <v>173.1483988102285</v>
      </c>
      <c r="N62" s="5">
        <f t="shared" si="77"/>
        <v>-655.7189295971157</v>
      </c>
      <c r="O62" s="5">
        <f t="shared" si="66"/>
        <v>-1.6219576385270296</v>
      </c>
      <c r="P62" s="5">
        <f t="shared" si="78"/>
        <v>0.8124173646619777</v>
      </c>
      <c r="Q62" s="5">
        <f t="shared" si="79"/>
        <v>-0.6116920122035916</v>
      </c>
      <c r="R62" s="5">
        <f t="shared" si="80"/>
        <v>-1.285998424873033</v>
      </c>
      <c r="S62" s="5">
        <f t="shared" si="81"/>
        <v>424574.99563170335</v>
      </c>
      <c r="T62" s="5">
        <f t="shared" si="82"/>
        <v>428282.4614026933</v>
      </c>
      <c r="U62" s="5">
        <f t="shared" si="83"/>
        <v>8.058420119226438</v>
      </c>
      <c r="V62" s="10">
        <f t="shared" si="84"/>
        <v>-412.33946905052784</v>
      </c>
    </row>
    <row r="63" spans="1:22" ht="12.75">
      <c r="A63" s="5">
        <f t="shared" si="85"/>
        <v>3.600000000000001</v>
      </c>
      <c r="B63" s="5">
        <f t="shared" si="63"/>
        <v>0.6000000000000001</v>
      </c>
      <c r="C63" s="5">
        <f t="shared" si="67"/>
        <v>4.200000000000001</v>
      </c>
      <c r="D63" s="5">
        <f t="shared" si="68"/>
        <v>2.859000000000001</v>
      </c>
      <c r="E63" s="5">
        <f t="shared" si="69"/>
        <v>-0.1409999999999999</v>
      </c>
      <c r="F63" s="5">
        <f t="shared" si="70"/>
        <v>3.459000000000001</v>
      </c>
      <c r="G63" s="5">
        <f t="shared" si="71"/>
        <v>-3.526091597810128</v>
      </c>
      <c r="H63" s="5">
        <f t="shared" si="72"/>
        <v>1.7698587983007839</v>
      </c>
      <c r="I63" s="5">
        <f t="shared" si="73"/>
        <v>-1.3282721834240996</v>
      </c>
      <c r="J63" s="5">
        <f t="shared" si="74"/>
        <v>-2.79725498601375</v>
      </c>
      <c r="K63" s="5">
        <f t="shared" si="65"/>
        <v>-412.4534451169976</v>
      </c>
      <c r="L63" s="5">
        <f t="shared" si="75"/>
        <v>998.6353354305352</v>
      </c>
      <c r="M63" s="5">
        <f t="shared" si="76"/>
        <v>173.1483988102285</v>
      </c>
      <c r="N63" s="5">
        <f t="shared" si="77"/>
        <v>-655.7189295971157</v>
      </c>
      <c r="O63" s="5">
        <f t="shared" si="66"/>
        <v>-1.0997902734980813</v>
      </c>
      <c r="P63" s="5">
        <f t="shared" si="78"/>
        <v>0.5505561591587925</v>
      </c>
      <c r="Q63" s="5">
        <f t="shared" si="79"/>
        <v>-0.41489650394547867</v>
      </c>
      <c r="R63" s="5">
        <f t="shared" si="80"/>
        <v>-0.8718581160472765</v>
      </c>
      <c r="S63" s="5">
        <f t="shared" si="81"/>
        <v>426306.71317696566</v>
      </c>
      <c r="T63" s="5">
        <f t="shared" si="82"/>
        <v>428824.6870273315</v>
      </c>
      <c r="U63" s="5">
        <f t="shared" si="83"/>
        <v>3.7071531068766927</v>
      </c>
      <c r="V63" s="10">
        <f t="shared" si="84"/>
        <v>-412.3771529545621</v>
      </c>
    </row>
    <row r="64" spans="1:22" ht="12.75">
      <c r="A64" s="5">
        <f>$B$3</f>
        <v>0.4</v>
      </c>
      <c r="B64" s="5">
        <f aca="true" t="shared" si="86" ref="B64:B75">B46+$B$5</f>
        <v>0.8</v>
      </c>
      <c r="C64" s="5">
        <f t="shared" si="67"/>
        <v>1.2000000000000002</v>
      </c>
      <c r="D64" s="5">
        <f t="shared" si="68"/>
        <v>-0.34099999999999997</v>
      </c>
      <c r="E64" s="5">
        <f t="shared" si="69"/>
        <v>0.05900000000000005</v>
      </c>
      <c r="F64" s="5">
        <f t="shared" si="70"/>
        <v>0.4590000000000002</v>
      </c>
      <c r="G64" s="5">
        <f t="shared" si="71"/>
        <v>-52.95022538305611</v>
      </c>
      <c r="H64" s="5">
        <f t="shared" si="72"/>
        <v>1750.9488172629635</v>
      </c>
      <c r="I64" s="5">
        <f t="shared" si="73"/>
        <v>695.667877315042</v>
      </c>
      <c r="J64" s="5">
        <f t="shared" si="74"/>
        <v>-757.6196410132177</v>
      </c>
      <c r="K64" s="5">
        <f t="shared" si="65"/>
        <v>-452.6219327078665</v>
      </c>
      <c r="L64" s="5">
        <f t="shared" si="75"/>
        <v>590.4286725788785</v>
      </c>
      <c r="M64" s="5">
        <f t="shared" si="76"/>
        <v>-19.755931513867324</v>
      </c>
      <c r="N64" s="5">
        <f t="shared" si="77"/>
        <v>-509.81172975433645</v>
      </c>
      <c r="O64" s="5">
        <f t="shared" si="66"/>
        <v>-298.41557978741815</v>
      </c>
      <c r="P64" s="5">
        <f t="shared" si="78"/>
        <v>226.09020545913782</v>
      </c>
      <c r="Q64" s="5">
        <f t="shared" si="79"/>
        <v>-80.74567891009741</v>
      </c>
      <c r="R64" s="5">
        <f t="shared" si="80"/>
        <v>-268.4005494411818</v>
      </c>
      <c r="S64" s="5">
        <f t="shared" si="81"/>
        <v>61408.76088248956</v>
      </c>
      <c r="T64" s="5">
        <f t="shared" si="82"/>
        <v>58279.35798019047</v>
      </c>
      <c r="U64" s="5">
        <f t="shared" si="83"/>
        <v>239335.31955856804</v>
      </c>
      <c r="V64" s="10">
        <f t="shared" si="84"/>
        <v>146.5624216974649</v>
      </c>
    </row>
    <row r="65" spans="1:22" ht="12" customHeight="1">
      <c r="A65" s="5">
        <f>A64+$B$4/2</f>
        <v>0.5</v>
      </c>
      <c r="B65" s="5">
        <f t="shared" si="86"/>
        <v>0.8</v>
      </c>
      <c r="C65" s="5">
        <f t="shared" si="67"/>
        <v>1.3</v>
      </c>
      <c r="D65" s="5">
        <f t="shared" si="68"/>
        <v>-0.241</v>
      </c>
      <c r="E65" s="5">
        <f t="shared" si="69"/>
        <v>0.05900000000000005</v>
      </c>
      <c r="F65" s="5">
        <f t="shared" si="70"/>
        <v>0.559</v>
      </c>
      <c r="G65" s="5">
        <f t="shared" si="71"/>
        <v>-294.43509285127163</v>
      </c>
      <c r="H65" s="5">
        <f t="shared" si="72"/>
        <v>1316.1862441133685</v>
      </c>
      <c r="I65" s="5">
        <f t="shared" si="73"/>
        <v>373.97276198905405</v>
      </c>
      <c r="J65" s="5">
        <f t="shared" si="74"/>
        <v>-718.4618206250418</v>
      </c>
      <c r="K65" s="5">
        <f t="shared" si="65"/>
        <v>-452.6219327078665</v>
      </c>
      <c r="L65" s="5">
        <f t="shared" si="75"/>
        <v>590.4286725788785</v>
      </c>
      <c r="M65" s="5">
        <f t="shared" si="76"/>
        <v>-19.755931513867324</v>
      </c>
      <c r="N65" s="5">
        <f t="shared" si="77"/>
        <v>-509.81172975433645</v>
      </c>
      <c r="O65" s="5">
        <f t="shared" si="66"/>
        <v>-256.87726818857743</v>
      </c>
      <c r="P65" s="5">
        <f t="shared" si="78"/>
        <v>180.5549040961798</v>
      </c>
      <c r="Q65" s="5">
        <f t="shared" si="79"/>
        <v>-75.34291669040317</v>
      </c>
      <c r="R65" s="5">
        <f t="shared" si="80"/>
        <v>-225.2034870902324</v>
      </c>
      <c r="S65" s="5">
        <f t="shared" si="81"/>
        <v>43534.8604203536</v>
      </c>
      <c r="T65" s="5">
        <f t="shared" si="82"/>
        <v>81001.85179234955</v>
      </c>
      <c r="U65" s="5">
        <f t="shared" si="83"/>
        <v>243303.7836015373</v>
      </c>
      <c r="V65" s="10">
        <f t="shared" si="84"/>
        <v>-128.19258668186336</v>
      </c>
    </row>
    <row r="66" spans="1:22" ht="12.75">
      <c r="A66" s="5">
        <f>A64+$B$4</f>
        <v>0.6000000000000001</v>
      </c>
      <c r="B66" s="5">
        <f t="shared" si="86"/>
        <v>0.8</v>
      </c>
      <c r="C66" s="5">
        <f t="shared" si="67"/>
        <v>1.4000000000000001</v>
      </c>
      <c r="D66" s="5">
        <f t="shared" si="68"/>
        <v>-0.1409999999999999</v>
      </c>
      <c r="E66" s="5">
        <f t="shared" si="69"/>
        <v>0.05900000000000005</v>
      </c>
      <c r="F66" s="5">
        <f t="shared" si="70"/>
        <v>0.6590000000000001</v>
      </c>
      <c r="G66" s="5">
        <f t="shared" si="71"/>
        <v>-412.4534451169976</v>
      </c>
      <c r="H66" s="5">
        <f t="shared" si="72"/>
        <v>998.6353354305352</v>
      </c>
      <c r="I66" s="5">
        <f t="shared" si="73"/>
        <v>173.1483988102285</v>
      </c>
      <c r="J66" s="5">
        <f t="shared" si="74"/>
        <v>-655.7189295971157</v>
      </c>
      <c r="K66" s="5">
        <f t="shared" si="65"/>
        <v>-452.6219327078665</v>
      </c>
      <c r="L66" s="5">
        <f t="shared" si="75"/>
        <v>590.4286725788785</v>
      </c>
      <c r="M66" s="5">
        <f t="shared" si="76"/>
        <v>-19.755931513867324</v>
      </c>
      <c r="N66" s="5">
        <f t="shared" si="77"/>
        <v>-509.81172975433645</v>
      </c>
      <c r="O66" s="5">
        <f t="shared" si="66"/>
        <v>-219.07514135964692</v>
      </c>
      <c r="P66" s="5">
        <f t="shared" si="78"/>
        <v>144.865617788314</v>
      </c>
      <c r="Q66" s="5">
        <f t="shared" si="79"/>
        <v>-68.03972631324314</v>
      </c>
      <c r="R66" s="5">
        <f t="shared" si="80"/>
        <v>-188.27818907754374</v>
      </c>
      <c r="S66" s="5">
        <f t="shared" si="81"/>
        <v>21288.910965960713</v>
      </c>
      <c r="T66" s="5">
        <f t="shared" si="82"/>
        <v>103383.81778015471</v>
      </c>
      <c r="U66" s="5">
        <f t="shared" si="83"/>
        <v>218500.84589748576</v>
      </c>
      <c r="V66" s="10">
        <f t="shared" si="84"/>
        <v>-281.0919781206654</v>
      </c>
    </row>
    <row r="67" spans="1:22" ht="12.75">
      <c r="A67" s="5">
        <f aca="true" t="shared" si="87" ref="A67:A75">A66+$B$4</f>
        <v>0.8</v>
      </c>
      <c r="B67" s="5">
        <f t="shared" si="86"/>
        <v>0.8</v>
      </c>
      <c r="C67" s="5">
        <f t="shared" si="67"/>
        <v>1.6</v>
      </c>
      <c r="D67" s="5">
        <f t="shared" si="68"/>
        <v>0.05900000000000005</v>
      </c>
      <c r="E67" s="5">
        <f t="shared" si="69"/>
        <v>0.05900000000000005</v>
      </c>
      <c r="F67" s="5">
        <f t="shared" si="70"/>
        <v>0.8590000000000001</v>
      </c>
      <c r="G67" s="5">
        <f t="shared" si="71"/>
        <v>-452.6219327078665</v>
      </c>
      <c r="H67" s="5">
        <f t="shared" si="72"/>
        <v>590.4286725788785</v>
      </c>
      <c r="I67" s="5">
        <f t="shared" si="73"/>
        <v>-19.755931513867324</v>
      </c>
      <c r="J67" s="5">
        <f t="shared" si="74"/>
        <v>-509.81172975433645</v>
      </c>
      <c r="K67" s="5">
        <f t="shared" si="65"/>
        <v>-452.6219327078665</v>
      </c>
      <c r="L67" s="5">
        <f t="shared" si="75"/>
        <v>590.4286725788785</v>
      </c>
      <c r="M67" s="5">
        <f t="shared" si="76"/>
        <v>-19.755931513867324</v>
      </c>
      <c r="N67" s="5">
        <f t="shared" si="77"/>
        <v>-509.81172975433645</v>
      </c>
      <c r="O67" s="5">
        <f t="shared" si="66"/>
        <v>-156.21874337216312</v>
      </c>
      <c r="P67" s="5">
        <f t="shared" si="78"/>
        <v>94.34287454002856</v>
      </c>
      <c r="Q67" s="5">
        <f t="shared" si="79"/>
        <v>-52.235671938603566</v>
      </c>
      <c r="R67" s="5">
        <f t="shared" si="80"/>
        <v>-130.54025780682727</v>
      </c>
      <c r="S67" s="5">
        <f t="shared" si="81"/>
        <v>0</v>
      </c>
      <c r="T67" s="5">
        <f t="shared" si="82"/>
        <v>143846.84943323027</v>
      </c>
      <c r="U67" s="5">
        <f t="shared" si="83"/>
        <v>143846.84943323027</v>
      </c>
      <c r="V67" s="10">
        <f t="shared" si="84"/>
        <v>-402.5803477896132</v>
      </c>
    </row>
    <row r="68" spans="1:22" ht="12.75">
      <c r="A68" s="5">
        <f t="shared" si="87"/>
        <v>1</v>
      </c>
      <c r="B68" s="5">
        <f t="shared" si="86"/>
        <v>0.8</v>
      </c>
      <c r="C68" s="5">
        <f t="shared" si="67"/>
        <v>1.8</v>
      </c>
      <c r="D68" s="5">
        <f t="shared" si="68"/>
        <v>0.259</v>
      </c>
      <c r="E68" s="5">
        <f t="shared" si="69"/>
        <v>0.05900000000000005</v>
      </c>
      <c r="F68" s="5">
        <f t="shared" si="70"/>
        <v>1.0590000000000002</v>
      </c>
      <c r="G68" s="5">
        <f t="shared" si="71"/>
        <v>-386.32834110216135</v>
      </c>
      <c r="H68" s="5">
        <f t="shared" si="72"/>
        <v>360.4789899925066</v>
      </c>
      <c r="I68" s="5">
        <f t="shared" si="73"/>
        <v>-76.40329869787413</v>
      </c>
      <c r="J68" s="5">
        <f t="shared" si="74"/>
        <v>-375.6008603916546</v>
      </c>
      <c r="K68" s="5">
        <f t="shared" si="65"/>
        <v>-452.6219327078665</v>
      </c>
      <c r="L68" s="5">
        <f t="shared" si="75"/>
        <v>590.4286725788785</v>
      </c>
      <c r="M68" s="5">
        <f t="shared" si="76"/>
        <v>-19.755931513867324</v>
      </c>
      <c r="N68" s="5">
        <f t="shared" si="77"/>
        <v>-509.81172975433645</v>
      </c>
      <c r="O68" s="5">
        <f t="shared" si="66"/>
        <v>-109.44075847918604</v>
      </c>
      <c r="P68" s="5">
        <f t="shared" si="78"/>
        <v>62.179795665862756</v>
      </c>
      <c r="Q68" s="5">
        <f t="shared" si="79"/>
        <v>-38.218228508990784</v>
      </c>
      <c r="R68" s="5">
        <f t="shared" si="80"/>
        <v>-89.82745891165686</v>
      </c>
      <c r="S68" s="5">
        <f t="shared" si="81"/>
        <v>18012.557455086862</v>
      </c>
      <c r="T68" s="5">
        <f t="shared" si="82"/>
        <v>176386.78775525728</v>
      </c>
      <c r="U68" s="5">
        <f t="shared" si="83"/>
        <v>81666.43699344795</v>
      </c>
      <c r="V68" s="10">
        <f t="shared" si="84"/>
        <v>-432.3976396908898</v>
      </c>
    </row>
    <row r="69" spans="1:22" ht="12.75">
      <c r="A69" s="5">
        <f t="shared" si="87"/>
        <v>1.2</v>
      </c>
      <c r="B69" s="5">
        <f t="shared" si="86"/>
        <v>0.8</v>
      </c>
      <c r="C69" s="5">
        <f t="shared" si="67"/>
        <v>2</v>
      </c>
      <c r="D69" s="5">
        <f t="shared" si="68"/>
        <v>0.45899999999999996</v>
      </c>
      <c r="E69" s="5">
        <f t="shared" si="69"/>
        <v>0.05900000000000005</v>
      </c>
      <c r="F69" s="5">
        <f t="shared" si="70"/>
        <v>1.259</v>
      </c>
      <c r="G69" s="5">
        <f t="shared" si="71"/>
        <v>-298.41557978741827</v>
      </c>
      <c r="H69" s="5">
        <f t="shared" si="72"/>
        <v>226.09020545913793</v>
      </c>
      <c r="I69" s="5">
        <f t="shared" si="73"/>
        <v>-80.74567891009745</v>
      </c>
      <c r="J69" s="5">
        <f t="shared" si="74"/>
        <v>-268.4005494411819</v>
      </c>
      <c r="K69" s="5">
        <f t="shared" si="65"/>
        <v>-452.6219327078665</v>
      </c>
      <c r="L69" s="5">
        <f t="shared" si="75"/>
        <v>590.4286725788785</v>
      </c>
      <c r="M69" s="5">
        <f t="shared" si="76"/>
        <v>-19.755931513867324</v>
      </c>
      <c r="N69" s="5">
        <f t="shared" si="77"/>
        <v>-509.81172975433645</v>
      </c>
      <c r="O69" s="5">
        <f t="shared" si="66"/>
        <v>-75.81544389394756</v>
      </c>
      <c r="P69" s="5">
        <f t="shared" si="78"/>
        <v>41.335379792672434</v>
      </c>
      <c r="Q69" s="5">
        <f t="shared" si="79"/>
        <v>-27.19785206400026</v>
      </c>
      <c r="R69" s="5">
        <f t="shared" si="80"/>
        <v>-61.506217291918375</v>
      </c>
      <c r="S69" s="5">
        <f t="shared" si="81"/>
        <v>58279.35798019042</v>
      </c>
      <c r="T69" s="5">
        <f t="shared" si="82"/>
        <v>200977.83250419126</v>
      </c>
      <c r="U69" s="5">
        <f t="shared" si="83"/>
        <v>42805.26467548978</v>
      </c>
      <c r="V69" s="10">
        <f t="shared" si="84"/>
        <v>-441.30497938779445</v>
      </c>
    </row>
    <row r="70" spans="1:22" ht="12.75">
      <c r="A70" s="5">
        <f t="shared" si="87"/>
        <v>1.4</v>
      </c>
      <c r="B70" s="5">
        <f t="shared" si="86"/>
        <v>0.8</v>
      </c>
      <c r="C70" s="5">
        <f t="shared" si="67"/>
        <v>2.2</v>
      </c>
      <c r="D70" s="5">
        <f t="shared" si="68"/>
        <v>0.6589999999999999</v>
      </c>
      <c r="E70" s="5">
        <f t="shared" si="69"/>
        <v>0.05900000000000005</v>
      </c>
      <c r="F70" s="5">
        <f t="shared" si="70"/>
        <v>1.459</v>
      </c>
      <c r="G70" s="5">
        <f t="shared" si="71"/>
        <v>-219.075141359647</v>
      </c>
      <c r="H70" s="5">
        <f t="shared" si="72"/>
        <v>144.86561778831407</v>
      </c>
      <c r="I70" s="5">
        <f t="shared" si="73"/>
        <v>-68.03972631324316</v>
      </c>
      <c r="J70" s="5">
        <f t="shared" si="74"/>
        <v>-188.27818907754383</v>
      </c>
      <c r="K70" s="5">
        <f t="shared" si="65"/>
        <v>-452.6219327078665</v>
      </c>
      <c r="L70" s="5">
        <f t="shared" si="75"/>
        <v>590.4286725788785</v>
      </c>
      <c r="M70" s="5">
        <f t="shared" si="76"/>
        <v>-19.755931513867324</v>
      </c>
      <c r="N70" s="5">
        <f t="shared" si="77"/>
        <v>-509.81172975433645</v>
      </c>
      <c r="O70" s="5">
        <f t="shared" si="66"/>
        <v>-52.141473426970386</v>
      </c>
      <c r="P70" s="5">
        <f t="shared" si="78"/>
        <v>27.645771225005923</v>
      </c>
      <c r="Q70" s="5">
        <f t="shared" si="79"/>
        <v>-19.02976689640022</v>
      </c>
      <c r="R70" s="5">
        <f t="shared" si="80"/>
        <v>-41.97575701315513</v>
      </c>
      <c r="S70" s="5">
        <f t="shared" si="81"/>
        <v>103383.81778015467</v>
      </c>
      <c r="T70" s="5">
        <f t="shared" si="82"/>
        <v>218870.49739068735</v>
      </c>
      <c r="U70" s="5">
        <f t="shared" si="83"/>
        <v>21404.401627955074</v>
      </c>
      <c r="V70" s="10">
        <f t="shared" si="84"/>
        <v>-445.59698634326065</v>
      </c>
    </row>
    <row r="71" spans="1:22" ht="12.75">
      <c r="A71" s="5">
        <f t="shared" si="87"/>
        <v>1.5999999999999999</v>
      </c>
      <c r="B71" s="5">
        <f t="shared" si="86"/>
        <v>0.8</v>
      </c>
      <c r="C71" s="5">
        <f t="shared" si="67"/>
        <v>2.4</v>
      </c>
      <c r="D71" s="5">
        <f t="shared" si="68"/>
        <v>0.8589999999999999</v>
      </c>
      <c r="E71" s="5">
        <f t="shared" si="69"/>
        <v>0.05900000000000005</v>
      </c>
      <c r="F71" s="5">
        <f t="shared" si="70"/>
        <v>1.6589999999999998</v>
      </c>
      <c r="G71" s="5">
        <f t="shared" si="71"/>
        <v>-156.21874337216317</v>
      </c>
      <c r="H71" s="5">
        <f t="shared" si="72"/>
        <v>94.34287454002862</v>
      </c>
      <c r="I71" s="5">
        <f t="shared" si="73"/>
        <v>-52.23567193860358</v>
      </c>
      <c r="J71" s="5">
        <f t="shared" si="74"/>
        <v>-130.54025780682733</v>
      </c>
      <c r="K71" s="5">
        <f t="shared" si="65"/>
        <v>-452.6219327078665</v>
      </c>
      <c r="L71" s="5">
        <f t="shared" si="75"/>
        <v>590.4286725788785</v>
      </c>
      <c r="M71" s="5">
        <f t="shared" si="76"/>
        <v>-19.755931513867324</v>
      </c>
      <c r="N71" s="5">
        <f t="shared" si="77"/>
        <v>-509.81172975433645</v>
      </c>
      <c r="O71" s="5">
        <f t="shared" si="66"/>
        <v>-35.689059945385516</v>
      </c>
      <c r="P71" s="5">
        <f t="shared" si="78"/>
        <v>18.568270154518203</v>
      </c>
      <c r="Q71" s="5">
        <f t="shared" si="79"/>
        <v>-13.172267953925472</v>
      </c>
      <c r="R71" s="5">
        <f t="shared" si="80"/>
        <v>-28.58393218217558</v>
      </c>
      <c r="S71" s="5">
        <f t="shared" si="81"/>
        <v>143846.84943323018</v>
      </c>
      <c r="T71" s="5">
        <f t="shared" si="82"/>
        <v>231580.1931561526</v>
      </c>
      <c r="U71" s="5">
        <f t="shared" si="83"/>
        <v>10395.09233488002</v>
      </c>
      <c r="V71" s="10">
        <f t="shared" si="84"/>
        <v>-448.1882870134404</v>
      </c>
    </row>
    <row r="72" spans="1:22" ht="12.75">
      <c r="A72" s="5">
        <f t="shared" si="87"/>
        <v>1.7999999999999998</v>
      </c>
      <c r="B72" s="5">
        <f t="shared" si="86"/>
        <v>0.8</v>
      </c>
      <c r="C72" s="5">
        <f t="shared" si="67"/>
        <v>2.5999999999999996</v>
      </c>
      <c r="D72" s="5">
        <f t="shared" si="68"/>
        <v>1.0589999999999997</v>
      </c>
      <c r="E72" s="5">
        <f t="shared" si="69"/>
        <v>0.05900000000000005</v>
      </c>
      <c r="F72" s="5">
        <f t="shared" si="70"/>
        <v>1.8589999999999995</v>
      </c>
      <c r="G72" s="5">
        <f t="shared" si="71"/>
        <v>-109.44075847918613</v>
      </c>
      <c r="H72" s="5">
        <f t="shared" si="72"/>
        <v>62.179795665862805</v>
      </c>
      <c r="I72" s="5">
        <f t="shared" si="73"/>
        <v>-38.21822850899082</v>
      </c>
      <c r="J72" s="5">
        <f t="shared" si="74"/>
        <v>-89.82745891165695</v>
      </c>
      <c r="K72" s="5">
        <f t="shared" si="65"/>
        <v>-452.6219327078665</v>
      </c>
      <c r="L72" s="5">
        <f t="shared" si="75"/>
        <v>590.4286725788785</v>
      </c>
      <c r="M72" s="5">
        <f t="shared" si="76"/>
        <v>-19.755931513867324</v>
      </c>
      <c r="N72" s="5">
        <f t="shared" si="77"/>
        <v>-509.81172975433645</v>
      </c>
      <c r="O72" s="5">
        <f t="shared" si="66"/>
        <v>-24.350574600814376</v>
      </c>
      <c r="P72" s="5">
        <f t="shared" si="78"/>
        <v>12.507851347072416</v>
      </c>
      <c r="Q72" s="5">
        <f t="shared" si="79"/>
        <v>-9.054327832441357</v>
      </c>
      <c r="R72" s="5">
        <f t="shared" si="80"/>
        <v>-19.43584445051146</v>
      </c>
      <c r="S72" s="5">
        <f t="shared" si="81"/>
        <v>176386.7877552572</v>
      </c>
      <c r="T72" s="5">
        <f t="shared" si="82"/>
        <v>240468.5088875101</v>
      </c>
      <c r="U72" s="5">
        <f t="shared" si="83"/>
        <v>4954.9793864465455</v>
      </c>
      <c r="V72" s="10">
        <f t="shared" si="84"/>
        <v>-449.80562564830296</v>
      </c>
    </row>
    <row r="73" spans="1:22" ht="12.75">
      <c r="A73" s="5">
        <f t="shared" si="87"/>
        <v>1.9999999999999998</v>
      </c>
      <c r="B73" s="5">
        <f t="shared" si="86"/>
        <v>0.8</v>
      </c>
      <c r="C73" s="5">
        <f t="shared" si="67"/>
        <v>2.8</v>
      </c>
      <c r="D73" s="5">
        <f t="shared" si="68"/>
        <v>1.259</v>
      </c>
      <c r="E73" s="5">
        <f t="shared" si="69"/>
        <v>0.05900000000000005</v>
      </c>
      <c r="F73" s="5">
        <f t="shared" si="70"/>
        <v>2.0589999999999997</v>
      </c>
      <c r="G73" s="5">
        <f t="shared" si="71"/>
        <v>-75.81544389394756</v>
      </c>
      <c r="H73" s="5">
        <f t="shared" si="72"/>
        <v>41.335379792672434</v>
      </c>
      <c r="I73" s="5">
        <f t="shared" si="73"/>
        <v>-27.19785206400026</v>
      </c>
      <c r="J73" s="5">
        <f t="shared" si="74"/>
        <v>-61.506217291918375</v>
      </c>
      <c r="K73" s="5">
        <f aca="true" t="shared" si="88" ref="K73:K100">$E$4*(EXP(-2*$E$5*E73)-2*EXP(-$E$5*E73))</f>
        <v>-452.6219327078665</v>
      </c>
      <c r="L73" s="5">
        <f t="shared" si="75"/>
        <v>590.4286725788785</v>
      </c>
      <c r="M73" s="5">
        <f t="shared" si="76"/>
        <v>-19.755931513867324</v>
      </c>
      <c r="N73" s="5">
        <f t="shared" si="77"/>
        <v>-509.81172975433645</v>
      </c>
      <c r="O73" s="5">
        <f aca="true" t="shared" si="89" ref="O73:O100">$F$4*(EXP(-2*$F$5*F73)-2*EXP(-$F$5*F73))</f>
        <v>-16.579139333287827</v>
      </c>
      <c r="P73" s="5">
        <f t="shared" si="78"/>
        <v>8.442385342644375</v>
      </c>
      <c r="Q73" s="5">
        <f t="shared" si="79"/>
        <v>-6.195206592775963</v>
      </c>
      <c r="R73" s="5">
        <f t="shared" si="80"/>
        <v>-13.202386427170794</v>
      </c>
      <c r="S73" s="5">
        <f t="shared" si="81"/>
        <v>200977.83250419126</v>
      </c>
      <c r="T73" s="5">
        <f t="shared" si="82"/>
        <v>246620.83987983872</v>
      </c>
      <c r="U73" s="5">
        <f t="shared" si="83"/>
        <v>2333.260076210141</v>
      </c>
      <c r="V73" s="10">
        <f t="shared" si="84"/>
        <v>-450.81603683400806</v>
      </c>
    </row>
    <row r="74" spans="1:22" ht="12.75">
      <c r="A74" s="5">
        <f t="shared" si="87"/>
        <v>2.1999999999999997</v>
      </c>
      <c r="B74" s="5">
        <f t="shared" si="86"/>
        <v>0.8</v>
      </c>
      <c r="C74" s="5">
        <f t="shared" si="67"/>
        <v>3</v>
      </c>
      <c r="D74" s="5">
        <f t="shared" si="68"/>
        <v>1.4589999999999996</v>
      </c>
      <c r="E74" s="5">
        <f t="shared" si="69"/>
        <v>0.05900000000000005</v>
      </c>
      <c r="F74" s="5">
        <f t="shared" si="70"/>
        <v>2.259</v>
      </c>
      <c r="G74" s="5">
        <f t="shared" si="71"/>
        <v>-52.141473426970435</v>
      </c>
      <c r="H74" s="5">
        <f t="shared" si="72"/>
        <v>27.64577122500595</v>
      </c>
      <c r="I74" s="5">
        <f t="shared" si="73"/>
        <v>-19.029766896400233</v>
      </c>
      <c r="J74" s="5">
        <f t="shared" si="74"/>
        <v>-41.975757013155174</v>
      </c>
      <c r="K74" s="5">
        <f t="shared" si="88"/>
        <v>-452.6219327078665</v>
      </c>
      <c r="L74" s="5">
        <f t="shared" si="75"/>
        <v>590.4286725788785</v>
      </c>
      <c r="M74" s="5">
        <f t="shared" si="76"/>
        <v>-19.755931513867324</v>
      </c>
      <c r="N74" s="5">
        <f t="shared" si="77"/>
        <v>-509.81172975433645</v>
      </c>
      <c r="O74" s="5">
        <f t="shared" si="89"/>
        <v>-11.271867554491674</v>
      </c>
      <c r="P74" s="5">
        <f t="shared" si="78"/>
        <v>5.706153727555095</v>
      </c>
      <c r="Q74" s="5">
        <f t="shared" si="79"/>
        <v>-4.225988722442265</v>
      </c>
      <c r="R74" s="5">
        <f t="shared" si="80"/>
        <v>-8.962096316312993</v>
      </c>
      <c r="S74" s="5">
        <f t="shared" si="81"/>
        <v>218870.49739068735</v>
      </c>
      <c r="T74" s="5">
        <f t="shared" si="82"/>
        <v>250850.3553150025</v>
      </c>
      <c r="U74" s="5">
        <f t="shared" si="83"/>
        <v>1089.9017926062222</v>
      </c>
      <c r="V74" s="10">
        <f t="shared" si="84"/>
        <v>-451.45094651645235</v>
      </c>
    </row>
    <row r="75" spans="1:22" ht="12.75">
      <c r="A75" s="5">
        <f t="shared" si="87"/>
        <v>2.4</v>
      </c>
      <c r="B75" s="5">
        <f t="shared" si="86"/>
        <v>0.8</v>
      </c>
      <c r="C75" s="5">
        <f t="shared" si="67"/>
        <v>3.2</v>
      </c>
      <c r="D75" s="5">
        <f t="shared" si="68"/>
        <v>1.6589999999999998</v>
      </c>
      <c r="E75" s="5">
        <f t="shared" si="69"/>
        <v>0.05900000000000005</v>
      </c>
      <c r="F75" s="5">
        <f t="shared" si="70"/>
        <v>2.459</v>
      </c>
      <c r="G75" s="5">
        <f t="shared" si="71"/>
        <v>-35.689059945385516</v>
      </c>
      <c r="H75" s="5">
        <f t="shared" si="72"/>
        <v>18.568270154518203</v>
      </c>
      <c r="I75" s="5">
        <f t="shared" si="73"/>
        <v>-13.172267953925472</v>
      </c>
      <c r="J75" s="5">
        <f t="shared" si="74"/>
        <v>-28.58393218217558</v>
      </c>
      <c r="K75" s="5">
        <f t="shared" si="88"/>
        <v>-452.6219327078665</v>
      </c>
      <c r="L75" s="5">
        <f t="shared" si="75"/>
        <v>590.4286725788785</v>
      </c>
      <c r="M75" s="5">
        <f t="shared" si="76"/>
        <v>-19.755931513867324</v>
      </c>
      <c r="N75" s="5">
        <f t="shared" si="77"/>
        <v>-509.81172975433645</v>
      </c>
      <c r="O75" s="5">
        <f t="shared" si="89"/>
        <v>-7.656192339220458</v>
      </c>
      <c r="P75" s="5">
        <f t="shared" si="78"/>
        <v>3.860362763918393</v>
      </c>
      <c r="Q75" s="5">
        <f t="shared" si="79"/>
        <v>-2.8768219714178347</v>
      </c>
      <c r="R75" s="5">
        <f t="shared" si="80"/>
        <v>-6.080923065470101</v>
      </c>
      <c r="S75" s="5">
        <f t="shared" si="81"/>
        <v>231580.1931561526</v>
      </c>
      <c r="T75" s="5">
        <f t="shared" si="82"/>
        <v>253744.72560741607</v>
      </c>
      <c r="U75" s="5">
        <f t="shared" si="83"/>
        <v>506.38541930652985</v>
      </c>
      <c r="V75" s="10">
        <f t="shared" si="84"/>
        <v>-451.8544970920013</v>
      </c>
    </row>
    <row r="76" spans="1:22" ht="12.75">
      <c r="A76" s="5">
        <f aca="true" t="shared" si="90" ref="A76:A81">A75+$B$4</f>
        <v>2.6</v>
      </c>
      <c r="B76" s="5">
        <f aca="true" t="shared" si="91" ref="B76:B81">B58+$B$5</f>
        <v>0.8</v>
      </c>
      <c r="C76" s="5">
        <f t="shared" si="67"/>
        <v>3.4000000000000004</v>
      </c>
      <c r="D76" s="5">
        <f t="shared" si="68"/>
        <v>1.859</v>
      </c>
      <c r="E76" s="5">
        <f t="shared" si="69"/>
        <v>0.05900000000000005</v>
      </c>
      <c r="F76" s="5">
        <f t="shared" si="70"/>
        <v>2.6590000000000003</v>
      </c>
      <c r="G76" s="5">
        <f t="shared" si="71"/>
        <v>-24.35057460081435</v>
      </c>
      <c r="H76" s="5">
        <f t="shared" si="72"/>
        <v>12.507851347072405</v>
      </c>
      <c r="I76" s="5">
        <f t="shared" si="73"/>
        <v>-9.054327832441345</v>
      </c>
      <c r="J76" s="5">
        <f t="shared" si="74"/>
        <v>-19.435844450511443</v>
      </c>
      <c r="K76" s="5">
        <f t="shared" si="88"/>
        <v>-452.6219327078665</v>
      </c>
      <c r="L76" s="5">
        <f t="shared" si="75"/>
        <v>590.4286725788785</v>
      </c>
      <c r="M76" s="5">
        <f t="shared" si="76"/>
        <v>-19.755931513867324</v>
      </c>
      <c r="N76" s="5">
        <f t="shared" si="77"/>
        <v>-509.81172975433645</v>
      </c>
      <c r="O76" s="5">
        <f t="shared" si="89"/>
        <v>-5.196947611179696</v>
      </c>
      <c r="P76" s="5">
        <f t="shared" si="78"/>
        <v>2.6133005478997235</v>
      </c>
      <c r="Q76" s="5">
        <f t="shared" si="79"/>
        <v>-1.9556946251617364</v>
      </c>
      <c r="R76" s="5">
        <f t="shared" si="80"/>
        <v>-4.1247340799185075</v>
      </c>
      <c r="S76" s="5">
        <f t="shared" si="81"/>
        <v>240468.5088875101</v>
      </c>
      <c r="T76" s="5">
        <f t="shared" si="82"/>
        <v>255719.3375942188</v>
      </c>
      <c r="U76" s="5">
        <f t="shared" si="83"/>
        <v>234.43010078047854</v>
      </c>
      <c r="V76" s="10">
        <f t="shared" si="84"/>
        <v>-452.11442797969636</v>
      </c>
    </row>
    <row r="77" spans="1:22" ht="12.75">
      <c r="A77" s="5">
        <f t="shared" si="90"/>
        <v>2.8000000000000003</v>
      </c>
      <c r="B77" s="5">
        <f t="shared" si="91"/>
        <v>0.8</v>
      </c>
      <c r="C77" s="5">
        <f t="shared" si="67"/>
        <v>3.6000000000000005</v>
      </c>
      <c r="D77" s="5">
        <f t="shared" si="68"/>
        <v>2.059</v>
      </c>
      <c r="E77" s="5">
        <f t="shared" si="69"/>
        <v>0.05900000000000005</v>
      </c>
      <c r="F77" s="5">
        <f t="shared" si="70"/>
        <v>2.8590000000000004</v>
      </c>
      <c r="G77" s="5">
        <f t="shared" si="71"/>
        <v>-16.57913933328781</v>
      </c>
      <c r="H77" s="5">
        <f t="shared" si="72"/>
        <v>8.442385342644368</v>
      </c>
      <c r="I77" s="5">
        <f t="shared" si="73"/>
        <v>-6.195206592775955</v>
      </c>
      <c r="J77" s="5">
        <f t="shared" si="74"/>
        <v>-13.202386427170781</v>
      </c>
      <c r="K77" s="5">
        <f t="shared" si="88"/>
        <v>-452.6219327078665</v>
      </c>
      <c r="L77" s="5">
        <f t="shared" si="75"/>
        <v>590.4286725788785</v>
      </c>
      <c r="M77" s="5">
        <f t="shared" si="76"/>
        <v>-19.755931513867324</v>
      </c>
      <c r="N77" s="5">
        <f t="shared" si="77"/>
        <v>-509.81172975433645</v>
      </c>
      <c r="O77" s="5">
        <f t="shared" si="89"/>
        <v>-3.5260915978101317</v>
      </c>
      <c r="P77" s="5">
        <f t="shared" si="78"/>
        <v>1.7698587983007854</v>
      </c>
      <c r="Q77" s="5">
        <f t="shared" si="79"/>
        <v>-1.328272183424101</v>
      </c>
      <c r="R77" s="5">
        <f t="shared" si="80"/>
        <v>-2.797254986013753</v>
      </c>
      <c r="S77" s="5">
        <f t="shared" si="81"/>
        <v>246620.83987983872</v>
      </c>
      <c r="T77" s="5">
        <f t="shared" si="82"/>
        <v>257063.67762459815</v>
      </c>
      <c r="U77" s="5">
        <f t="shared" si="83"/>
        <v>108.26676030775454</v>
      </c>
      <c r="V77" s="10">
        <f t="shared" si="84"/>
        <v>-452.28394845726183</v>
      </c>
    </row>
    <row r="78" spans="1:22" ht="12.75">
      <c r="A78" s="5">
        <f t="shared" si="90"/>
        <v>3.0000000000000004</v>
      </c>
      <c r="B78" s="5">
        <f t="shared" si="91"/>
        <v>0.8</v>
      </c>
      <c r="C78" s="5">
        <f t="shared" si="67"/>
        <v>3.8000000000000007</v>
      </c>
      <c r="D78" s="5">
        <f t="shared" si="68"/>
        <v>2.2590000000000003</v>
      </c>
      <c r="E78" s="5">
        <f t="shared" si="69"/>
        <v>0.05900000000000005</v>
      </c>
      <c r="F78" s="5">
        <f t="shared" si="70"/>
        <v>3.0590000000000006</v>
      </c>
      <c r="G78" s="5">
        <f t="shared" si="71"/>
        <v>-11.271867554491662</v>
      </c>
      <c r="H78" s="5">
        <f t="shared" si="72"/>
        <v>5.7061537275550895</v>
      </c>
      <c r="I78" s="5">
        <f t="shared" si="73"/>
        <v>-4.22598872244226</v>
      </c>
      <c r="J78" s="5">
        <f t="shared" si="74"/>
        <v>-8.962096316312984</v>
      </c>
      <c r="K78" s="5">
        <f t="shared" si="88"/>
        <v>-452.6219327078665</v>
      </c>
      <c r="L78" s="5">
        <f t="shared" si="75"/>
        <v>590.4286725788785</v>
      </c>
      <c r="M78" s="5">
        <f t="shared" si="76"/>
        <v>-19.755931513867324</v>
      </c>
      <c r="N78" s="5">
        <f t="shared" si="77"/>
        <v>-509.81172975433645</v>
      </c>
      <c r="O78" s="5">
        <f t="shared" si="89"/>
        <v>-2.391718815843046</v>
      </c>
      <c r="P78" s="5">
        <f t="shared" si="78"/>
        <v>1.1989900322890321</v>
      </c>
      <c r="Q78" s="5">
        <f t="shared" si="79"/>
        <v>-0.9015746438682335</v>
      </c>
      <c r="R78" s="5">
        <f t="shared" si="80"/>
        <v>-1.8967363706681302</v>
      </c>
      <c r="S78" s="5">
        <f t="shared" si="81"/>
        <v>250850.3553150025</v>
      </c>
      <c r="T78" s="5">
        <f t="shared" si="82"/>
        <v>257977.64050393185</v>
      </c>
      <c r="U78" s="5">
        <f t="shared" si="83"/>
        <v>49.91931116152265</v>
      </c>
      <c r="V78" s="10">
        <f t="shared" si="84"/>
        <v>-452.3956590743277</v>
      </c>
    </row>
    <row r="79" spans="1:22" ht="12.75">
      <c r="A79" s="5">
        <f t="shared" si="90"/>
        <v>3.2000000000000006</v>
      </c>
      <c r="B79" s="5">
        <f t="shared" si="91"/>
        <v>0.8</v>
      </c>
      <c r="C79" s="5">
        <f t="shared" si="67"/>
        <v>4.000000000000001</v>
      </c>
      <c r="D79" s="5">
        <f t="shared" si="68"/>
        <v>2.4590000000000005</v>
      </c>
      <c r="E79" s="5">
        <f t="shared" si="69"/>
        <v>0.05900000000000005</v>
      </c>
      <c r="F79" s="5">
        <f t="shared" si="70"/>
        <v>3.259000000000001</v>
      </c>
      <c r="G79" s="5">
        <f t="shared" si="71"/>
        <v>-7.65619233922045</v>
      </c>
      <c r="H79" s="5">
        <f t="shared" si="72"/>
        <v>3.860362763918389</v>
      </c>
      <c r="I79" s="5">
        <f t="shared" si="73"/>
        <v>-2.876821971417832</v>
      </c>
      <c r="J79" s="5">
        <f t="shared" si="74"/>
        <v>-6.0809230654700945</v>
      </c>
      <c r="K79" s="5">
        <f t="shared" si="88"/>
        <v>-452.6219327078665</v>
      </c>
      <c r="L79" s="5">
        <f t="shared" si="75"/>
        <v>590.4286725788785</v>
      </c>
      <c r="M79" s="5">
        <f t="shared" si="76"/>
        <v>-19.755931513867324</v>
      </c>
      <c r="N79" s="5">
        <f t="shared" si="77"/>
        <v>-509.81172975433645</v>
      </c>
      <c r="O79" s="5">
        <f t="shared" si="89"/>
        <v>-1.6219576385270296</v>
      </c>
      <c r="P79" s="5">
        <f t="shared" si="78"/>
        <v>0.8124173646619777</v>
      </c>
      <c r="Q79" s="5">
        <f t="shared" si="79"/>
        <v>-0.6116920122035916</v>
      </c>
      <c r="R79" s="5">
        <f t="shared" si="80"/>
        <v>-1.285998424873033</v>
      </c>
      <c r="S79" s="5">
        <f t="shared" si="81"/>
        <v>253744.72560741607</v>
      </c>
      <c r="T79" s="5">
        <f t="shared" si="82"/>
        <v>258598.41942416562</v>
      </c>
      <c r="U79" s="5">
        <f t="shared" si="83"/>
        <v>22.991302309004862</v>
      </c>
      <c r="V79" s="10">
        <f t="shared" si="84"/>
        <v>-452.4698708635876</v>
      </c>
    </row>
    <row r="80" spans="1:22" ht="12.75">
      <c r="A80" s="5">
        <f t="shared" si="90"/>
        <v>3.400000000000001</v>
      </c>
      <c r="B80" s="5">
        <f t="shared" si="91"/>
        <v>0.8</v>
      </c>
      <c r="C80" s="5">
        <f t="shared" si="67"/>
        <v>4.200000000000001</v>
      </c>
      <c r="D80" s="5">
        <f t="shared" si="68"/>
        <v>2.6590000000000007</v>
      </c>
      <c r="E80" s="5">
        <f t="shared" si="69"/>
        <v>0.05900000000000005</v>
      </c>
      <c r="F80" s="5">
        <f t="shared" si="70"/>
        <v>3.459000000000001</v>
      </c>
      <c r="G80" s="5">
        <f t="shared" si="71"/>
        <v>-5.1969476111796915</v>
      </c>
      <c r="H80" s="5">
        <f t="shared" si="72"/>
        <v>2.613300547899721</v>
      </c>
      <c r="I80" s="5">
        <f t="shared" si="73"/>
        <v>-1.9556946251617353</v>
      </c>
      <c r="J80" s="5">
        <f t="shared" si="74"/>
        <v>-4.124734079918504</v>
      </c>
      <c r="K80" s="5">
        <f t="shared" si="88"/>
        <v>-452.6219327078665</v>
      </c>
      <c r="L80" s="5">
        <f t="shared" si="75"/>
        <v>590.4286725788785</v>
      </c>
      <c r="M80" s="5">
        <f t="shared" si="76"/>
        <v>-19.755931513867324</v>
      </c>
      <c r="N80" s="5">
        <f t="shared" si="77"/>
        <v>-509.81172975433645</v>
      </c>
      <c r="O80" s="5">
        <f t="shared" si="89"/>
        <v>-1.0997902734980813</v>
      </c>
      <c r="P80" s="5">
        <f t="shared" si="78"/>
        <v>0.5505561591587925</v>
      </c>
      <c r="Q80" s="5">
        <f t="shared" si="79"/>
        <v>-0.41489650394547867</v>
      </c>
      <c r="R80" s="5">
        <f t="shared" si="80"/>
        <v>-0.8718581160472765</v>
      </c>
      <c r="S80" s="5">
        <f t="shared" si="81"/>
        <v>255719.3375942188</v>
      </c>
      <c r="T80" s="5">
        <f t="shared" si="82"/>
        <v>259019.79294319826</v>
      </c>
      <c r="U80" s="5">
        <f t="shared" si="83"/>
        <v>10.581202036331169</v>
      </c>
      <c r="V80" s="10">
        <f t="shared" si="84"/>
        <v>-452.5194681509026</v>
      </c>
    </row>
    <row r="81" spans="1:22" ht="12.75">
      <c r="A81" s="5">
        <f t="shared" si="90"/>
        <v>3.600000000000001</v>
      </c>
      <c r="B81" s="5">
        <f t="shared" si="91"/>
        <v>0.8</v>
      </c>
      <c r="C81" s="5">
        <f t="shared" si="67"/>
        <v>4.400000000000001</v>
      </c>
      <c r="D81" s="5">
        <f t="shared" si="68"/>
        <v>2.859000000000001</v>
      </c>
      <c r="E81" s="5">
        <f t="shared" si="69"/>
        <v>0.05900000000000005</v>
      </c>
      <c r="F81" s="5">
        <f t="shared" si="70"/>
        <v>3.659000000000001</v>
      </c>
      <c r="G81" s="5">
        <f t="shared" si="71"/>
        <v>-3.526091597810128</v>
      </c>
      <c r="H81" s="5">
        <f t="shared" si="72"/>
        <v>1.7698587983007839</v>
      </c>
      <c r="I81" s="5">
        <f t="shared" si="73"/>
        <v>-1.3282721834240996</v>
      </c>
      <c r="J81" s="5">
        <f t="shared" si="74"/>
        <v>-2.79725498601375</v>
      </c>
      <c r="K81" s="5">
        <f t="shared" si="88"/>
        <v>-452.6219327078665</v>
      </c>
      <c r="L81" s="5">
        <f t="shared" si="75"/>
        <v>590.4286725788785</v>
      </c>
      <c r="M81" s="5">
        <f t="shared" si="76"/>
        <v>-19.755931513867324</v>
      </c>
      <c r="N81" s="5">
        <f t="shared" si="77"/>
        <v>-509.81172975433645</v>
      </c>
      <c r="O81" s="5">
        <f t="shared" si="89"/>
        <v>-0.7456589885868574</v>
      </c>
      <c r="P81" s="5">
        <f t="shared" si="78"/>
        <v>0.37313323905300383</v>
      </c>
      <c r="Q81" s="5">
        <f t="shared" si="79"/>
        <v>-0.28136021411631496</v>
      </c>
      <c r="R81" s="5">
        <f t="shared" si="80"/>
        <v>-0.5910608025303081</v>
      </c>
      <c r="S81" s="5">
        <f t="shared" si="81"/>
        <v>257063.67762459815</v>
      </c>
      <c r="T81" s="5">
        <f t="shared" si="82"/>
        <v>259305.68968772495</v>
      </c>
      <c r="U81" s="5">
        <f t="shared" si="83"/>
        <v>4.86729277523617</v>
      </c>
      <c r="V81" s="10">
        <f t="shared" si="84"/>
        <v>-452.55275889681764</v>
      </c>
    </row>
    <row r="82" spans="1:22" ht="12.75">
      <c r="A82" s="5">
        <f>$B$3</f>
        <v>0.4</v>
      </c>
      <c r="B82" s="5">
        <f aca="true" t="shared" si="92" ref="B82:B93">B64+$B$5</f>
        <v>1</v>
      </c>
      <c r="C82" s="5">
        <f aca="true" t="shared" si="93" ref="C82:C105">A82+B82</f>
        <v>1.4</v>
      </c>
      <c r="D82" s="5">
        <f aca="true" t="shared" si="94" ref="D82:D105">A82-$D$3</f>
        <v>-0.34099999999999997</v>
      </c>
      <c r="E82" s="5">
        <f aca="true" t="shared" si="95" ref="E82:E105">B82-$E$3</f>
        <v>0.259</v>
      </c>
      <c r="F82" s="5">
        <f aca="true" t="shared" si="96" ref="F82:F105">C82-$F$3</f>
        <v>0.6589999999999999</v>
      </c>
      <c r="G82" s="5">
        <f aca="true" t="shared" si="97" ref="G82:G105">$D$4*(EXP(-2*$D$5*D82)-2*EXP(-$D$5*D82))</f>
        <v>-52.95022538305611</v>
      </c>
      <c r="H82" s="5">
        <f aca="true" t="shared" si="98" ref="H82:H105">0.5*$D$4*(EXP(-2*$D$5*D82)+2*EXP(-$D$5*D82))</f>
        <v>1750.9488172629635</v>
      </c>
      <c r="I82" s="5">
        <f aca="true" t="shared" si="99" ref="I82:I105">0.5*(G82*(1+$M$2)+H82*(1-$M$2))</f>
        <v>695.667877315042</v>
      </c>
      <c r="J82" s="5">
        <f aca="true" t="shared" si="100" ref="J82:J105">0.5*(G82*(1+$M$2)-H82*(1-$M$2))</f>
        <v>-757.6196410132177</v>
      </c>
      <c r="K82" s="5">
        <f t="shared" si="88"/>
        <v>-386.32834110216135</v>
      </c>
      <c r="L82" s="5">
        <f aca="true" t="shared" si="101" ref="L82:L105">0.5*$E$4*(EXP(-2*$E$5*E82)+2*EXP(-$E$5*E82))</f>
        <v>360.4789899925066</v>
      </c>
      <c r="M82" s="5">
        <f aca="true" t="shared" si="102" ref="M82:M105">0.5*(K82*(1+$M$2)+L82*(1-$M$2))</f>
        <v>-76.40329869787413</v>
      </c>
      <c r="N82" s="5">
        <f aca="true" t="shared" si="103" ref="N82:N105">0.5*(K82*(1+$M$2)-L82*(1-$M$2))</f>
        <v>-375.6008603916546</v>
      </c>
      <c r="O82" s="5">
        <f t="shared" si="89"/>
        <v>-219.075141359647</v>
      </c>
      <c r="P82" s="5">
        <f aca="true" t="shared" si="104" ref="P82:P105">0.5*$F$4*(EXP(-2*$F$5*F82)+2*EXP(-$F$5*F82))</f>
        <v>144.86561778831407</v>
      </c>
      <c r="Q82" s="5">
        <f aca="true" t="shared" si="105" ref="Q82:Q105">0.5*(O82*(1+$M$2)+P82*(1-$M$2))</f>
        <v>-68.03972631324316</v>
      </c>
      <c r="R82" s="5">
        <f aca="true" t="shared" si="106" ref="R82:R105">0.5*(O82*(1+$M$2)-P82*(1-$M$2))</f>
        <v>-188.27818907754383</v>
      </c>
      <c r="S82" s="5">
        <f aca="true" t="shared" si="107" ref="S82:S105">(J82-N82)^2</f>
        <v>145938.34874758596</v>
      </c>
      <c r="T82" s="5">
        <f aca="true" t="shared" si="108" ref="T82:T105">(N82-R82)^2</f>
        <v>35089.78318825437</v>
      </c>
      <c r="U82" s="5">
        <f aca="true" t="shared" si="109" ref="U82:U105">(R82-J82)^2</f>
        <v>324149.6888922212</v>
      </c>
      <c r="V82" s="10">
        <f t="shared" si="84"/>
        <v>41.57488022726729</v>
      </c>
    </row>
    <row r="83" spans="1:22" ht="12.75">
      <c r="A83" s="5">
        <f>A82+$B$4/2</f>
        <v>0.5</v>
      </c>
      <c r="B83" s="5">
        <f t="shared" si="92"/>
        <v>1</v>
      </c>
      <c r="C83" s="5">
        <f t="shared" si="67"/>
        <v>1.5</v>
      </c>
      <c r="D83" s="5">
        <f t="shared" si="68"/>
        <v>-0.241</v>
      </c>
      <c r="E83" s="5">
        <f t="shared" si="69"/>
        <v>0.259</v>
      </c>
      <c r="F83" s="5">
        <f t="shared" si="70"/>
        <v>0.759</v>
      </c>
      <c r="G83" s="5">
        <f t="shared" si="71"/>
        <v>-294.43509285127163</v>
      </c>
      <c r="H83" s="5">
        <f t="shared" si="72"/>
        <v>1316.1862441133685</v>
      </c>
      <c r="I83" s="5">
        <f t="shared" si="73"/>
        <v>373.97276198905405</v>
      </c>
      <c r="J83" s="5">
        <f t="shared" si="74"/>
        <v>-718.4618206250418</v>
      </c>
      <c r="K83" s="5">
        <f t="shared" si="88"/>
        <v>-386.32834110216135</v>
      </c>
      <c r="L83" s="5">
        <f t="shared" si="75"/>
        <v>360.4789899925066</v>
      </c>
      <c r="M83" s="5">
        <f t="shared" si="76"/>
        <v>-76.40329869787413</v>
      </c>
      <c r="N83" s="5">
        <f t="shared" si="77"/>
        <v>-375.6008603916546</v>
      </c>
      <c r="O83" s="5">
        <f t="shared" si="89"/>
        <v>-185.50958003252154</v>
      </c>
      <c r="P83" s="5">
        <f t="shared" si="78"/>
        <v>116.70260731888891</v>
      </c>
      <c r="Q83" s="5">
        <f t="shared" si="79"/>
        <v>-60.0915222816862</v>
      </c>
      <c r="R83" s="5">
        <f t="shared" si="80"/>
        <v>-156.954686356364</v>
      </c>
      <c r="S83" s="5">
        <f t="shared" si="81"/>
        <v>117553.63805216034</v>
      </c>
      <c r="T83" s="5">
        <f t="shared" si="82"/>
        <v>47806.14942027058</v>
      </c>
      <c r="U83" s="5">
        <f t="shared" si="83"/>
        <v>315290.26183462306</v>
      </c>
      <c r="V83" s="10">
        <f t="shared" si="84"/>
        <v>-216.0270275291748</v>
      </c>
    </row>
    <row r="84" spans="1:22" ht="12.75">
      <c r="A84" s="5">
        <f>A82+$B$4</f>
        <v>0.6000000000000001</v>
      </c>
      <c r="B84" s="5">
        <f t="shared" si="92"/>
        <v>1</v>
      </c>
      <c r="C84" s="5">
        <f t="shared" si="93"/>
        <v>1.6</v>
      </c>
      <c r="D84" s="5">
        <f t="shared" si="94"/>
        <v>-0.1409999999999999</v>
      </c>
      <c r="E84" s="5">
        <f t="shared" si="95"/>
        <v>0.259</v>
      </c>
      <c r="F84" s="5">
        <f t="shared" si="96"/>
        <v>0.8590000000000001</v>
      </c>
      <c r="G84" s="5">
        <f t="shared" si="97"/>
        <v>-412.4534451169976</v>
      </c>
      <c r="H84" s="5">
        <f t="shared" si="98"/>
        <v>998.6353354305352</v>
      </c>
      <c r="I84" s="5">
        <f t="shared" si="99"/>
        <v>173.1483988102285</v>
      </c>
      <c r="J84" s="5">
        <f t="shared" si="100"/>
        <v>-655.7189295971157</v>
      </c>
      <c r="K84" s="5">
        <f t="shared" si="88"/>
        <v>-386.32834110216135</v>
      </c>
      <c r="L84" s="5">
        <f t="shared" si="101"/>
        <v>360.4789899925066</v>
      </c>
      <c r="M84" s="5">
        <f t="shared" si="102"/>
        <v>-76.40329869787413</v>
      </c>
      <c r="N84" s="5">
        <f t="shared" si="103"/>
        <v>-375.6008603916546</v>
      </c>
      <c r="O84" s="5">
        <f t="shared" si="89"/>
        <v>-156.21874337216312</v>
      </c>
      <c r="P84" s="5">
        <f t="shared" si="104"/>
        <v>94.34287454002856</v>
      </c>
      <c r="Q84" s="5">
        <f t="shared" si="105"/>
        <v>-52.235671938603566</v>
      </c>
      <c r="R84" s="5">
        <f t="shared" si="106"/>
        <v>-130.54025780682727</v>
      </c>
      <c r="S84" s="5">
        <f t="shared" si="107"/>
        <v>78466.1326953955</v>
      </c>
      <c r="T84" s="5">
        <f t="shared" si="108"/>
        <v>60054.69893923867</v>
      </c>
      <c r="U84" s="5">
        <f t="shared" si="109"/>
        <v>275812.63730341144</v>
      </c>
      <c r="V84" s="10">
        <f t="shared" si="84"/>
        <v>-350.9797413172477</v>
      </c>
    </row>
    <row r="85" spans="1:22" ht="12.75">
      <c r="A85" s="5">
        <f aca="true" t="shared" si="110" ref="A85:A93">A84+$B$4</f>
        <v>0.8</v>
      </c>
      <c r="B85" s="5">
        <f t="shared" si="92"/>
        <v>1</v>
      </c>
      <c r="C85" s="5">
        <f t="shared" si="93"/>
        <v>1.8</v>
      </c>
      <c r="D85" s="5">
        <f t="shared" si="94"/>
        <v>0.05900000000000005</v>
      </c>
      <c r="E85" s="5">
        <f t="shared" si="95"/>
        <v>0.259</v>
      </c>
      <c r="F85" s="5">
        <f t="shared" si="96"/>
        <v>1.0590000000000002</v>
      </c>
      <c r="G85" s="5">
        <f t="shared" si="97"/>
        <v>-452.6219327078665</v>
      </c>
      <c r="H85" s="5">
        <f t="shared" si="98"/>
        <v>590.4286725788785</v>
      </c>
      <c r="I85" s="5">
        <f t="shared" si="99"/>
        <v>-19.755931513867324</v>
      </c>
      <c r="J85" s="5">
        <f t="shared" si="100"/>
        <v>-509.81172975433645</v>
      </c>
      <c r="K85" s="5">
        <f t="shared" si="88"/>
        <v>-386.32834110216135</v>
      </c>
      <c r="L85" s="5">
        <f t="shared" si="101"/>
        <v>360.4789899925066</v>
      </c>
      <c r="M85" s="5">
        <f t="shared" si="102"/>
        <v>-76.40329869787413</v>
      </c>
      <c r="N85" s="5">
        <f t="shared" si="103"/>
        <v>-375.6008603916546</v>
      </c>
      <c r="O85" s="5">
        <f t="shared" si="89"/>
        <v>-109.44075847918604</v>
      </c>
      <c r="P85" s="5">
        <f t="shared" si="104"/>
        <v>62.179795665862756</v>
      </c>
      <c r="Q85" s="5">
        <f t="shared" si="105"/>
        <v>-38.218228508990784</v>
      </c>
      <c r="R85" s="5">
        <f t="shared" si="106"/>
        <v>-89.82745891165686</v>
      </c>
      <c r="S85" s="5">
        <f t="shared" si="107"/>
        <v>18012.557455086862</v>
      </c>
      <c r="T85" s="5">
        <f t="shared" si="108"/>
        <v>81666.43699344795</v>
      </c>
      <c r="U85" s="5">
        <f t="shared" si="109"/>
        <v>176386.78775525728</v>
      </c>
      <c r="V85" s="10">
        <f aca="true" t="shared" si="111" ref="V85:V107">(I85+M85+Q85-SQRT(0.5*(S85+T85+U85)))/(1+$M$2)</f>
        <v>-432.3976396908898</v>
      </c>
    </row>
    <row r="86" spans="1:22" ht="12.75">
      <c r="A86" s="5">
        <f t="shared" si="110"/>
        <v>1</v>
      </c>
      <c r="B86" s="5">
        <f t="shared" si="92"/>
        <v>1</v>
      </c>
      <c r="C86" s="5">
        <f t="shared" si="93"/>
        <v>2</v>
      </c>
      <c r="D86" s="5">
        <f t="shared" si="94"/>
        <v>0.259</v>
      </c>
      <c r="E86" s="5">
        <f t="shared" si="95"/>
        <v>0.259</v>
      </c>
      <c r="F86" s="5">
        <f t="shared" si="96"/>
        <v>1.259</v>
      </c>
      <c r="G86" s="5">
        <f t="shared" si="97"/>
        <v>-386.32834110216135</v>
      </c>
      <c r="H86" s="5">
        <f t="shared" si="98"/>
        <v>360.4789899925066</v>
      </c>
      <c r="I86" s="5">
        <f t="shared" si="99"/>
        <v>-76.40329869787413</v>
      </c>
      <c r="J86" s="5">
        <f t="shared" si="100"/>
        <v>-375.6008603916546</v>
      </c>
      <c r="K86" s="5">
        <f t="shared" si="88"/>
        <v>-386.32834110216135</v>
      </c>
      <c r="L86" s="5">
        <f t="shared" si="101"/>
        <v>360.4789899925066</v>
      </c>
      <c r="M86" s="5">
        <f t="shared" si="102"/>
        <v>-76.40329869787413</v>
      </c>
      <c r="N86" s="5">
        <f t="shared" si="103"/>
        <v>-375.6008603916546</v>
      </c>
      <c r="O86" s="5">
        <f t="shared" si="89"/>
        <v>-75.81544389394756</v>
      </c>
      <c r="P86" s="5">
        <f t="shared" si="104"/>
        <v>41.335379792672434</v>
      </c>
      <c r="Q86" s="5">
        <f t="shared" si="105"/>
        <v>-27.19785206400026</v>
      </c>
      <c r="R86" s="5">
        <f t="shared" si="106"/>
        <v>-61.506217291918375</v>
      </c>
      <c r="S86" s="5">
        <f t="shared" si="107"/>
        <v>0</v>
      </c>
      <c r="T86" s="5">
        <f t="shared" si="108"/>
        <v>98655.44482395067</v>
      </c>
      <c r="U86" s="5">
        <f t="shared" si="109"/>
        <v>98655.44482395067</v>
      </c>
      <c r="V86" s="10">
        <f t="shared" si="111"/>
        <v>-422.30691671750833</v>
      </c>
    </row>
    <row r="87" spans="1:22" ht="12.75">
      <c r="A87" s="5">
        <f t="shared" si="110"/>
        <v>1.2</v>
      </c>
      <c r="B87" s="5">
        <f t="shared" si="92"/>
        <v>1</v>
      </c>
      <c r="C87" s="5">
        <f t="shared" si="93"/>
        <v>2.2</v>
      </c>
      <c r="D87" s="5">
        <f t="shared" si="94"/>
        <v>0.45899999999999996</v>
      </c>
      <c r="E87" s="5">
        <f t="shared" si="95"/>
        <v>0.259</v>
      </c>
      <c r="F87" s="5">
        <f t="shared" si="96"/>
        <v>1.459</v>
      </c>
      <c r="G87" s="5">
        <f t="shared" si="97"/>
        <v>-298.41557978741827</v>
      </c>
      <c r="H87" s="5">
        <f t="shared" si="98"/>
        <v>226.09020545913793</v>
      </c>
      <c r="I87" s="5">
        <f t="shared" si="99"/>
        <v>-80.74567891009745</v>
      </c>
      <c r="J87" s="5">
        <f t="shared" si="100"/>
        <v>-268.4005494411819</v>
      </c>
      <c r="K87" s="5">
        <f t="shared" si="88"/>
        <v>-386.32834110216135</v>
      </c>
      <c r="L87" s="5">
        <f t="shared" si="101"/>
        <v>360.4789899925066</v>
      </c>
      <c r="M87" s="5">
        <f t="shared" si="102"/>
        <v>-76.40329869787413</v>
      </c>
      <c r="N87" s="5">
        <f t="shared" si="103"/>
        <v>-375.6008603916546</v>
      </c>
      <c r="O87" s="5">
        <f t="shared" si="89"/>
        <v>-52.141473426970386</v>
      </c>
      <c r="P87" s="5">
        <f t="shared" si="104"/>
        <v>27.645771225005923</v>
      </c>
      <c r="Q87" s="5">
        <f t="shared" si="105"/>
        <v>-19.02976689640022</v>
      </c>
      <c r="R87" s="5">
        <f t="shared" si="106"/>
        <v>-41.97575701315513</v>
      </c>
      <c r="S87" s="5">
        <f t="shared" si="107"/>
        <v>11491.906667878031</v>
      </c>
      <c r="T87" s="5">
        <f t="shared" si="108"/>
        <v>111305.70960431443</v>
      </c>
      <c r="U87" s="5">
        <f t="shared" si="109"/>
        <v>51268.186626075</v>
      </c>
      <c r="V87" s="10">
        <f t="shared" si="111"/>
        <v>-402.7283217838156</v>
      </c>
    </row>
    <row r="88" spans="1:22" ht="12.75">
      <c r="A88" s="5">
        <f t="shared" si="110"/>
        <v>1.4</v>
      </c>
      <c r="B88" s="5">
        <f t="shared" si="92"/>
        <v>1</v>
      </c>
      <c r="C88" s="5">
        <f t="shared" si="93"/>
        <v>2.4</v>
      </c>
      <c r="D88" s="5">
        <f t="shared" si="94"/>
        <v>0.6589999999999999</v>
      </c>
      <c r="E88" s="5">
        <f t="shared" si="95"/>
        <v>0.259</v>
      </c>
      <c r="F88" s="5">
        <f t="shared" si="96"/>
        <v>1.6589999999999998</v>
      </c>
      <c r="G88" s="5">
        <f t="shared" si="97"/>
        <v>-219.075141359647</v>
      </c>
      <c r="H88" s="5">
        <f t="shared" si="98"/>
        <v>144.86561778831407</v>
      </c>
      <c r="I88" s="5">
        <f t="shared" si="99"/>
        <v>-68.03972631324316</v>
      </c>
      <c r="J88" s="5">
        <f t="shared" si="100"/>
        <v>-188.27818907754383</v>
      </c>
      <c r="K88" s="5">
        <f t="shared" si="88"/>
        <v>-386.32834110216135</v>
      </c>
      <c r="L88" s="5">
        <f t="shared" si="101"/>
        <v>360.4789899925066</v>
      </c>
      <c r="M88" s="5">
        <f t="shared" si="102"/>
        <v>-76.40329869787413</v>
      </c>
      <c r="N88" s="5">
        <f t="shared" si="103"/>
        <v>-375.6008603916546</v>
      </c>
      <c r="O88" s="5">
        <f t="shared" si="89"/>
        <v>-35.689059945385516</v>
      </c>
      <c r="P88" s="5">
        <f t="shared" si="104"/>
        <v>18.568270154518203</v>
      </c>
      <c r="Q88" s="5">
        <f t="shared" si="105"/>
        <v>-13.172267953925472</v>
      </c>
      <c r="R88" s="5">
        <f t="shared" si="106"/>
        <v>-28.58393218217558</v>
      </c>
      <c r="S88" s="5">
        <f t="shared" si="107"/>
        <v>35089.78318825437</v>
      </c>
      <c r="T88" s="5">
        <f t="shared" si="108"/>
        <v>120420.74846394268</v>
      </c>
      <c r="U88" s="5">
        <f t="shared" si="109"/>
        <v>25502.25568536387</v>
      </c>
      <c r="V88" s="10">
        <f t="shared" si="111"/>
        <v>-391.8445286703159</v>
      </c>
    </row>
    <row r="89" spans="1:22" ht="12.75">
      <c r="A89" s="5">
        <f t="shared" si="110"/>
        <v>1.5999999999999999</v>
      </c>
      <c r="B89" s="5">
        <f t="shared" si="92"/>
        <v>1</v>
      </c>
      <c r="C89" s="5">
        <f t="shared" si="93"/>
        <v>2.5999999999999996</v>
      </c>
      <c r="D89" s="5">
        <f t="shared" si="94"/>
        <v>0.8589999999999999</v>
      </c>
      <c r="E89" s="5">
        <f t="shared" si="95"/>
        <v>0.259</v>
      </c>
      <c r="F89" s="5">
        <f t="shared" si="96"/>
        <v>1.8589999999999995</v>
      </c>
      <c r="G89" s="5">
        <f t="shared" si="97"/>
        <v>-156.21874337216317</v>
      </c>
      <c r="H89" s="5">
        <f t="shared" si="98"/>
        <v>94.34287454002862</v>
      </c>
      <c r="I89" s="5">
        <f t="shared" si="99"/>
        <v>-52.23567193860358</v>
      </c>
      <c r="J89" s="5">
        <f t="shared" si="100"/>
        <v>-130.54025780682733</v>
      </c>
      <c r="K89" s="5">
        <f t="shared" si="88"/>
        <v>-386.32834110216135</v>
      </c>
      <c r="L89" s="5">
        <f t="shared" si="101"/>
        <v>360.4789899925066</v>
      </c>
      <c r="M89" s="5">
        <f t="shared" si="102"/>
        <v>-76.40329869787413</v>
      </c>
      <c r="N89" s="5">
        <f t="shared" si="103"/>
        <v>-375.6008603916546</v>
      </c>
      <c r="O89" s="5">
        <f t="shared" si="89"/>
        <v>-24.350574600814376</v>
      </c>
      <c r="P89" s="5">
        <f t="shared" si="104"/>
        <v>12.507851347072416</v>
      </c>
      <c r="Q89" s="5">
        <f t="shared" si="105"/>
        <v>-9.054327832441357</v>
      </c>
      <c r="R89" s="5">
        <f t="shared" si="106"/>
        <v>-19.43584445051146</v>
      </c>
      <c r="S89" s="5">
        <f t="shared" si="107"/>
        <v>60054.69893923864</v>
      </c>
      <c r="T89" s="5">
        <f t="shared" si="108"/>
        <v>126853.51858035472</v>
      </c>
      <c r="U89" s="5">
        <f t="shared" si="109"/>
        <v>12344.190667251098</v>
      </c>
      <c r="V89" s="10">
        <f t="shared" si="111"/>
        <v>-387.4611007893354</v>
      </c>
    </row>
    <row r="90" spans="1:22" ht="12.75">
      <c r="A90" s="5">
        <f t="shared" si="110"/>
        <v>1.7999999999999998</v>
      </c>
      <c r="B90" s="5">
        <f t="shared" si="92"/>
        <v>1</v>
      </c>
      <c r="C90" s="5">
        <f t="shared" si="93"/>
        <v>2.8</v>
      </c>
      <c r="D90" s="5">
        <f t="shared" si="94"/>
        <v>1.0589999999999997</v>
      </c>
      <c r="E90" s="5">
        <f t="shared" si="95"/>
        <v>0.259</v>
      </c>
      <c r="F90" s="5">
        <f t="shared" si="96"/>
        <v>2.0589999999999997</v>
      </c>
      <c r="G90" s="5">
        <f t="shared" si="97"/>
        <v>-109.44075847918613</v>
      </c>
      <c r="H90" s="5">
        <f t="shared" si="98"/>
        <v>62.179795665862805</v>
      </c>
      <c r="I90" s="5">
        <f t="shared" si="99"/>
        <v>-38.21822850899082</v>
      </c>
      <c r="J90" s="5">
        <f t="shared" si="100"/>
        <v>-89.82745891165695</v>
      </c>
      <c r="K90" s="5">
        <f t="shared" si="88"/>
        <v>-386.32834110216135</v>
      </c>
      <c r="L90" s="5">
        <f t="shared" si="101"/>
        <v>360.4789899925066</v>
      </c>
      <c r="M90" s="5">
        <f t="shared" si="102"/>
        <v>-76.40329869787413</v>
      </c>
      <c r="N90" s="5">
        <f t="shared" si="103"/>
        <v>-375.6008603916546</v>
      </c>
      <c r="O90" s="5">
        <f t="shared" si="89"/>
        <v>-16.579139333287827</v>
      </c>
      <c r="P90" s="5">
        <f t="shared" si="104"/>
        <v>8.442385342644375</v>
      </c>
      <c r="Q90" s="5">
        <f t="shared" si="105"/>
        <v>-6.195206592775963</v>
      </c>
      <c r="R90" s="5">
        <f t="shared" si="106"/>
        <v>-13.202386427170794</v>
      </c>
      <c r="S90" s="5">
        <f t="shared" si="107"/>
        <v>81666.43699344792</v>
      </c>
      <c r="T90" s="5">
        <f t="shared" si="108"/>
        <v>131332.65393178666</v>
      </c>
      <c r="U90" s="5">
        <f t="shared" si="109"/>
        <v>5871.401733252757</v>
      </c>
      <c r="V90" s="10">
        <f t="shared" si="111"/>
        <v>-386.00574276214775</v>
      </c>
    </row>
    <row r="91" spans="1:22" ht="12.75">
      <c r="A91" s="5">
        <f t="shared" si="110"/>
        <v>1.9999999999999998</v>
      </c>
      <c r="B91" s="5">
        <f t="shared" si="92"/>
        <v>1</v>
      </c>
      <c r="C91" s="5">
        <f t="shared" si="93"/>
        <v>3</v>
      </c>
      <c r="D91" s="5">
        <f t="shared" si="94"/>
        <v>1.259</v>
      </c>
      <c r="E91" s="5">
        <f t="shared" si="95"/>
        <v>0.259</v>
      </c>
      <c r="F91" s="5">
        <f t="shared" si="96"/>
        <v>2.259</v>
      </c>
      <c r="G91" s="5">
        <f t="shared" si="97"/>
        <v>-75.81544389394756</v>
      </c>
      <c r="H91" s="5">
        <f t="shared" si="98"/>
        <v>41.335379792672434</v>
      </c>
      <c r="I91" s="5">
        <f t="shared" si="99"/>
        <v>-27.19785206400026</v>
      </c>
      <c r="J91" s="5">
        <f t="shared" si="100"/>
        <v>-61.506217291918375</v>
      </c>
      <c r="K91" s="5">
        <f t="shared" si="88"/>
        <v>-386.32834110216135</v>
      </c>
      <c r="L91" s="5">
        <f t="shared" si="101"/>
        <v>360.4789899925066</v>
      </c>
      <c r="M91" s="5">
        <f t="shared" si="102"/>
        <v>-76.40329869787413</v>
      </c>
      <c r="N91" s="5">
        <f t="shared" si="103"/>
        <v>-375.6008603916546</v>
      </c>
      <c r="O91" s="5">
        <f t="shared" si="89"/>
        <v>-11.271867554491674</v>
      </c>
      <c r="P91" s="5">
        <f t="shared" si="104"/>
        <v>5.706153727555095</v>
      </c>
      <c r="Q91" s="5">
        <f t="shared" si="105"/>
        <v>-4.225988722442265</v>
      </c>
      <c r="R91" s="5">
        <f t="shared" si="106"/>
        <v>-8.962096316312993</v>
      </c>
      <c r="S91" s="5">
        <f t="shared" si="107"/>
        <v>98655.44482395067</v>
      </c>
      <c r="T91" s="5">
        <f t="shared" si="108"/>
        <v>134423.983322694</v>
      </c>
      <c r="U91" s="5">
        <f t="shared" si="109"/>
        <v>2760.884649099053</v>
      </c>
      <c r="V91" s="10">
        <f t="shared" si="111"/>
        <v>-385.65998607581906</v>
      </c>
    </row>
    <row r="92" spans="1:22" ht="12.75">
      <c r="A92" s="5">
        <f t="shared" si="110"/>
        <v>2.1999999999999997</v>
      </c>
      <c r="B92" s="5">
        <f t="shared" si="92"/>
        <v>1</v>
      </c>
      <c r="C92" s="5">
        <f t="shared" si="93"/>
        <v>3.1999999999999997</v>
      </c>
      <c r="D92" s="5">
        <f t="shared" si="94"/>
        <v>1.4589999999999996</v>
      </c>
      <c r="E92" s="5">
        <f t="shared" si="95"/>
        <v>0.259</v>
      </c>
      <c r="F92" s="5">
        <f t="shared" si="96"/>
        <v>2.4589999999999996</v>
      </c>
      <c r="G92" s="5">
        <f t="shared" si="97"/>
        <v>-52.141473426970435</v>
      </c>
      <c r="H92" s="5">
        <f t="shared" si="98"/>
        <v>27.64577122500595</v>
      </c>
      <c r="I92" s="5">
        <f t="shared" si="99"/>
        <v>-19.029766896400233</v>
      </c>
      <c r="J92" s="5">
        <f t="shared" si="100"/>
        <v>-41.975757013155174</v>
      </c>
      <c r="K92" s="5">
        <f t="shared" si="88"/>
        <v>-386.32834110216135</v>
      </c>
      <c r="L92" s="5">
        <f t="shared" si="101"/>
        <v>360.4789899925066</v>
      </c>
      <c r="M92" s="5">
        <f t="shared" si="102"/>
        <v>-76.40329869787413</v>
      </c>
      <c r="N92" s="5">
        <f t="shared" si="103"/>
        <v>-375.6008603916546</v>
      </c>
      <c r="O92" s="5">
        <f t="shared" si="89"/>
        <v>-7.656192339220464</v>
      </c>
      <c r="P92" s="5">
        <f t="shared" si="104"/>
        <v>3.8603627639183964</v>
      </c>
      <c r="Q92" s="5">
        <f t="shared" si="105"/>
        <v>-2.876821971417837</v>
      </c>
      <c r="R92" s="5">
        <f t="shared" si="106"/>
        <v>-6.080923065470106</v>
      </c>
      <c r="S92" s="5">
        <f t="shared" si="107"/>
        <v>111305.7096043144</v>
      </c>
      <c r="T92" s="5">
        <f t="shared" si="108"/>
        <v>136544.98408154727</v>
      </c>
      <c r="U92" s="5">
        <f t="shared" si="109"/>
        <v>1288.4391041318847</v>
      </c>
      <c r="V92" s="10">
        <f t="shared" si="111"/>
        <v>-385.68720357389014</v>
      </c>
    </row>
    <row r="93" spans="1:22" ht="12.75">
      <c r="A93" s="5">
        <f t="shared" si="110"/>
        <v>2.4</v>
      </c>
      <c r="B93" s="5">
        <f t="shared" si="92"/>
        <v>1</v>
      </c>
      <c r="C93" s="5">
        <f t="shared" si="93"/>
        <v>3.4</v>
      </c>
      <c r="D93" s="5">
        <f t="shared" si="94"/>
        <v>1.6589999999999998</v>
      </c>
      <c r="E93" s="5">
        <f t="shared" si="95"/>
        <v>0.259</v>
      </c>
      <c r="F93" s="5">
        <f t="shared" si="96"/>
        <v>2.659</v>
      </c>
      <c r="G93" s="5">
        <f t="shared" si="97"/>
        <v>-35.689059945385516</v>
      </c>
      <c r="H93" s="5">
        <f t="shared" si="98"/>
        <v>18.568270154518203</v>
      </c>
      <c r="I93" s="5">
        <f t="shared" si="99"/>
        <v>-13.172267953925472</v>
      </c>
      <c r="J93" s="5">
        <f t="shared" si="100"/>
        <v>-28.58393218217558</v>
      </c>
      <c r="K93" s="5">
        <f t="shared" si="88"/>
        <v>-386.32834110216135</v>
      </c>
      <c r="L93" s="5">
        <f t="shared" si="101"/>
        <v>360.4789899925066</v>
      </c>
      <c r="M93" s="5">
        <f t="shared" si="102"/>
        <v>-76.40329869787413</v>
      </c>
      <c r="N93" s="5">
        <f t="shared" si="103"/>
        <v>-375.6008603916546</v>
      </c>
      <c r="O93" s="5">
        <f t="shared" si="89"/>
        <v>-5.1969476111797</v>
      </c>
      <c r="P93" s="5">
        <f t="shared" si="104"/>
        <v>2.6133005478997253</v>
      </c>
      <c r="Q93" s="5">
        <f t="shared" si="105"/>
        <v>-1.9556946251617384</v>
      </c>
      <c r="R93" s="5">
        <f t="shared" si="106"/>
        <v>-4.12473407991851</v>
      </c>
      <c r="S93" s="5">
        <f t="shared" si="107"/>
        <v>120420.74846394268</v>
      </c>
      <c r="T93" s="5">
        <f t="shared" si="108"/>
        <v>137994.51241957291</v>
      </c>
      <c r="U93" s="5">
        <f t="shared" si="109"/>
        <v>598.2523718054558</v>
      </c>
      <c r="V93" s="10">
        <f t="shared" si="111"/>
        <v>-385.81344725732856</v>
      </c>
    </row>
    <row r="94" spans="1:22" ht="12.75">
      <c r="A94" s="5">
        <f aca="true" t="shared" si="112" ref="A94:A99">A93+$B$4</f>
        <v>2.6</v>
      </c>
      <c r="B94" s="5">
        <f aca="true" t="shared" si="113" ref="B94:B99">B76+$B$5</f>
        <v>1</v>
      </c>
      <c r="C94" s="5">
        <f t="shared" si="93"/>
        <v>3.6</v>
      </c>
      <c r="D94" s="5">
        <f t="shared" si="94"/>
        <v>1.859</v>
      </c>
      <c r="E94" s="5">
        <f t="shared" si="95"/>
        <v>0.259</v>
      </c>
      <c r="F94" s="5">
        <f t="shared" si="96"/>
        <v>2.859</v>
      </c>
      <c r="G94" s="5">
        <f t="shared" si="97"/>
        <v>-24.35057460081435</v>
      </c>
      <c r="H94" s="5">
        <f t="shared" si="98"/>
        <v>12.507851347072405</v>
      </c>
      <c r="I94" s="5">
        <f t="shared" si="99"/>
        <v>-9.054327832441345</v>
      </c>
      <c r="J94" s="5">
        <f t="shared" si="100"/>
        <v>-19.435844450511443</v>
      </c>
      <c r="K94" s="5">
        <f t="shared" si="88"/>
        <v>-386.32834110216135</v>
      </c>
      <c r="L94" s="5">
        <f t="shared" si="101"/>
        <v>360.4789899925066</v>
      </c>
      <c r="M94" s="5">
        <f t="shared" si="102"/>
        <v>-76.40329869787413</v>
      </c>
      <c r="N94" s="5">
        <f t="shared" si="103"/>
        <v>-375.6008603916546</v>
      </c>
      <c r="O94" s="5">
        <f t="shared" si="89"/>
        <v>-3.526091597810135</v>
      </c>
      <c r="P94" s="5">
        <f t="shared" si="104"/>
        <v>1.769858798300787</v>
      </c>
      <c r="Q94" s="5">
        <f t="shared" si="105"/>
        <v>-1.3282721834241022</v>
      </c>
      <c r="R94" s="5">
        <f t="shared" si="106"/>
        <v>-2.797254986013755</v>
      </c>
      <c r="S94" s="5">
        <f t="shared" si="107"/>
        <v>126853.51858035472</v>
      </c>
      <c r="T94" s="5">
        <f t="shared" si="108"/>
        <v>138982.52820344476</v>
      </c>
      <c r="U94" s="5">
        <f t="shared" si="109"/>
        <v>276.84265936809345</v>
      </c>
      <c r="V94" s="10">
        <f t="shared" si="111"/>
        <v>-385.9443829002928</v>
      </c>
    </row>
    <row r="95" spans="1:22" ht="12.75">
      <c r="A95" s="5">
        <f t="shared" si="112"/>
        <v>2.8000000000000003</v>
      </c>
      <c r="B95" s="5">
        <f t="shared" si="113"/>
        <v>1</v>
      </c>
      <c r="C95" s="5">
        <f t="shared" si="93"/>
        <v>3.8000000000000003</v>
      </c>
      <c r="D95" s="5">
        <f t="shared" si="94"/>
        <v>2.059</v>
      </c>
      <c r="E95" s="5">
        <f t="shared" si="95"/>
        <v>0.259</v>
      </c>
      <c r="F95" s="5">
        <f t="shared" si="96"/>
        <v>3.059</v>
      </c>
      <c r="G95" s="5">
        <f t="shared" si="97"/>
        <v>-16.57913933328781</v>
      </c>
      <c r="H95" s="5">
        <f t="shared" si="98"/>
        <v>8.442385342644368</v>
      </c>
      <c r="I95" s="5">
        <f t="shared" si="99"/>
        <v>-6.195206592775955</v>
      </c>
      <c r="J95" s="5">
        <f t="shared" si="100"/>
        <v>-13.202386427170781</v>
      </c>
      <c r="K95" s="5">
        <f t="shared" si="88"/>
        <v>-386.32834110216135</v>
      </c>
      <c r="L95" s="5">
        <f t="shared" si="101"/>
        <v>360.4789899925066</v>
      </c>
      <c r="M95" s="5">
        <f t="shared" si="102"/>
        <v>-76.40329869787413</v>
      </c>
      <c r="N95" s="5">
        <f t="shared" si="103"/>
        <v>-375.6008603916546</v>
      </c>
      <c r="O95" s="5">
        <f t="shared" si="89"/>
        <v>-2.391718815843048</v>
      </c>
      <c r="P95" s="5">
        <f t="shared" si="104"/>
        <v>1.198990032289033</v>
      </c>
      <c r="Q95" s="5">
        <f t="shared" si="105"/>
        <v>-0.9015746438682343</v>
      </c>
      <c r="R95" s="5">
        <f t="shared" si="106"/>
        <v>-1.8967363706681315</v>
      </c>
      <c r="S95" s="5">
        <f t="shared" si="107"/>
        <v>131332.65393178666</v>
      </c>
      <c r="T95" s="5">
        <f t="shared" si="108"/>
        <v>139654.7723102928</v>
      </c>
      <c r="U95" s="5">
        <f t="shared" si="109"/>
        <v>127.81772320009837</v>
      </c>
      <c r="V95" s="10">
        <f t="shared" si="111"/>
        <v>-386.05263827307516</v>
      </c>
    </row>
    <row r="96" spans="1:22" ht="12.75">
      <c r="A96" s="5">
        <f t="shared" si="112"/>
        <v>3.0000000000000004</v>
      </c>
      <c r="B96" s="5">
        <f t="shared" si="113"/>
        <v>1</v>
      </c>
      <c r="C96" s="5">
        <f t="shared" si="93"/>
        <v>4</v>
      </c>
      <c r="D96" s="5">
        <f t="shared" si="94"/>
        <v>2.2590000000000003</v>
      </c>
      <c r="E96" s="5">
        <f t="shared" si="95"/>
        <v>0.259</v>
      </c>
      <c r="F96" s="5">
        <f t="shared" si="96"/>
        <v>3.259</v>
      </c>
      <c r="G96" s="5">
        <f t="shared" si="97"/>
        <v>-11.271867554491662</v>
      </c>
      <c r="H96" s="5">
        <f t="shared" si="98"/>
        <v>5.7061537275550895</v>
      </c>
      <c r="I96" s="5">
        <f t="shared" si="99"/>
        <v>-4.22598872244226</v>
      </c>
      <c r="J96" s="5">
        <f t="shared" si="100"/>
        <v>-8.962096316312984</v>
      </c>
      <c r="K96" s="5">
        <f t="shared" si="88"/>
        <v>-386.32834110216135</v>
      </c>
      <c r="L96" s="5">
        <f t="shared" si="101"/>
        <v>360.4789899925066</v>
      </c>
      <c r="M96" s="5">
        <f t="shared" si="102"/>
        <v>-76.40329869787413</v>
      </c>
      <c r="N96" s="5">
        <f t="shared" si="103"/>
        <v>-375.6008603916546</v>
      </c>
      <c r="O96" s="5">
        <f t="shared" si="89"/>
        <v>-1.6219576385270327</v>
      </c>
      <c r="P96" s="5">
        <f t="shared" si="104"/>
        <v>0.8124173646619791</v>
      </c>
      <c r="Q96" s="5">
        <f t="shared" si="105"/>
        <v>-0.6116920122035927</v>
      </c>
      <c r="R96" s="5">
        <f t="shared" si="106"/>
        <v>-1.2859984248730354</v>
      </c>
      <c r="S96" s="5">
        <f t="shared" si="107"/>
        <v>134423.983322694</v>
      </c>
      <c r="T96" s="5">
        <f t="shared" si="108"/>
        <v>140111.61588921075</v>
      </c>
      <c r="U96" s="5">
        <f t="shared" si="109"/>
        <v>58.922478838968814</v>
      </c>
      <c r="V96" s="10">
        <f t="shared" si="111"/>
        <v>-386.1345551475369</v>
      </c>
    </row>
    <row r="97" spans="1:22" ht="12.75">
      <c r="A97" s="5">
        <f t="shared" si="112"/>
        <v>3.2000000000000006</v>
      </c>
      <c r="B97" s="5">
        <f t="shared" si="113"/>
        <v>1</v>
      </c>
      <c r="C97" s="5">
        <f t="shared" si="93"/>
        <v>4.200000000000001</v>
      </c>
      <c r="D97" s="5">
        <f t="shared" si="94"/>
        <v>2.4590000000000005</v>
      </c>
      <c r="E97" s="5">
        <f t="shared" si="95"/>
        <v>0.259</v>
      </c>
      <c r="F97" s="5">
        <f t="shared" si="96"/>
        <v>3.459000000000001</v>
      </c>
      <c r="G97" s="5">
        <f t="shared" si="97"/>
        <v>-7.65619233922045</v>
      </c>
      <c r="H97" s="5">
        <f t="shared" si="98"/>
        <v>3.860362763918389</v>
      </c>
      <c r="I97" s="5">
        <f t="shared" si="99"/>
        <v>-2.876821971417832</v>
      </c>
      <c r="J97" s="5">
        <f t="shared" si="100"/>
        <v>-6.0809230654700945</v>
      </c>
      <c r="K97" s="5">
        <f t="shared" si="88"/>
        <v>-386.32834110216135</v>
      </c>
      <c r="L97" s="5">
        <f t="shared" si="101"/>
        <v>360.4789899925066</v>
      </c>
      <c r="M97" s="5">
        <f t="shared" si="102"/>
        <v>-76.40329869787413</v>
      </c>
      <c r="N97" s="5">
        <f t="shared" si="103"/>
        <v>-375.6008603916546</v>
      </c>
      <c r="O97" s="5">
        <f t="shared" si="89"/>
        <v>-1.0997902734980813</v>
      </c>
      <c r="P97" s="5">
        <f t="shared" si="104"/>
        <v>0.5505561591587925</v>
      </c>
      <c r="Q97" s="5">
        <f t="shared" si="105"/>
        <v>-0.41489650394547867</v>
      </c>
      <c r="R97" s="5">
        <f t="shared" si="106"/>
        <v>-0.8718581160472765</v>
      </c>
      <c r="S97" s="5">
        <f t="shared" si="107"/>
        <v>136544.98408154733</v>
      </c>
      <c r="T97" s="5">
        <f t="shared" si="108"/>
        <v>140421.82514647208</v>
      </c>
      <c r="U97" s="5">
        <f t="shared" si="109"/>
        <v>27.134357647305347</v>
      </c>
      <c r="V97" s="10">
        <f t="shared" si="111"/>
        <v>-386.19387179784326</v>
      </c>
    </row>
    <row r="98" spans="1:22" ht="12.75">
      <c r="A98" s="5">
        <f t="shared" si="112"/>
        <v>3.400000000000001</v>
      </c>
      <c r="B98" s="5">
        <f t="shared" si="113"/>
        <v>1</v>
      </c>
      <c r="C98" s="5">
        <f t="shared" si="93"/>
        <v>4.4</v>
      </c>
      <c r="D98" s="5">
        <f t="shared" si="94"/>
        <v>2.6590000000000007</v>
      </c>
      <c r="E98" s="5">
        <f t="shared" si="95"/>
        <v>0.259</v>
      </c>
      <c r="F98" s="5">
        <f t="shared" si="96"/>
        <v>3.6590000000000003</v>
      </c>
      <c r="G98" s="5">
        <f t="shared" si="97"/>
        <v>-5.1969476111796915</v>
      </c>
      <c r="H98" s="5">
        <f t="shared" si="98"/>
        <v>2.613300547899721</v>
      </c>
      <c r="I98" s="5">
        <f t="shared" si="99"/>
        <v>-1.9556946251617353</v>
      </c>
      <c r="J98" s="5">
        <f t="shared" si="100"/>
        <v>-4.124734079918504</v>
      </c>
      <c r="K98" s="5">
        <f t="shared" si="88"/>
        <v>-386.32834110216135</v>
      </c>
      <c r="L98" s="5">
        <f t="shared" si="101"/>
        <v>360.4789899925066</v>
      </c>
      <c r="M98" s="5">
        <f t="shared" si="102"/>
        <v>-76.40329869787413</v>
      </c>
      <c r="N98" s="5">
        <f t="shared" si="103"/>
        <v>-375.6008603916546</v>
      </c>
      <c r="O98" s="5">
        <f t="shared" si="89"/>
        <v>-0.7456589885868586</v>
      </c>
      <c r="P98" s="5">
        <f t="shared" si="104"/>
        <v>0.3731332390530045</v>
      </c>
      <c r="Q98" s="5">
        <f t="shared" si="105"/>
        <v>-0.2813602141163154</v>
      </c>
      <c r="R98" s="5">
        <f t="shared" si="106"/>
        <v>-0.5910608025303091</v>
      </c>
      <c r="S98" s="5">
        <f t="shared" si="107"/>
        <v>137994.51241957291</v>
      </c>
      <c r="T98" s="5">
        <f t="shared" si="108"/>
        <v>140632.34978787514</v>
      </c>
      <c r="U98" s="5">
        <f t="shared" si="109"/>
        <v>12.486846831327426</v>
      </c>
      <c r="V98" s="10">
        <f t="shared" si="111"/>
        <v>-386.235779406211</v>
      </c>
    </row>
    <row r="99" spans="1:22" ht="12.75">
      <c r="A99" s="5">
        <f t="shared" si="112"/>
        <v>3.600000000000001</v>
      </c>
      <c r="B99" s="5">
        <f t="shared" si="113"/>
        <v>1</v>
      </c>
      <c r="C99" s="5">
        <f t="shared" si="93"/>
        <v>4.600000000000001</v>
      </c>
      <c r="D99" s="5">
        <f t="shared" si="94"/>
        <v>2.859000000000001</v>
      </c>
      <c r="E99" s="5">
        <f t="shared" si="95"/>
        <v>0.259</v>
      </c>
      <c r="F99" s="5">
        <f t="shared" si="96"/>
        <v>3.8590000000000013</v>
      </c>
      <c r="G99" s="5">
        <f t="shared" si="97"/>
        <v>-3.526091597810128</v>
      </c>
      <c r="H99" s="5">
        <f t="shared" si="98"/>
        <v>1.7698587983007839</v>
      </c>
      <c r="I99" s="5">
        <f t="shared" si="99"/>
        <v>-1.3282721834240996</v>
      </c>
      <c r="J99" s="5">
        <f t="shared" si="100"/>
        <v>-2.79725498601375</v>
      </c>
      <c r="K99" s="5">
        <f t="shared" si="88"/>
        <v>-386.32834110216135</v>
      </c>
      <c r="L99" s="5">
        <f t="shared" si="101"/>
        <v>360.4789899925066</v>
      </c>
      <c r="M99" s="5">
        <f t="shared" si="102"/>
        <v>-76.40329869787413</v>
      </c>
      <c r="N99" s="5">
        <f t="shared" si="103"/>
        <v>-375.6008603916546</v>
      </c>
      <c r="O99" s="5">
        <f t="shared" si="89"/>
        <v>-0.5055260585586077</v>
      </c>
      <c r="P99" s="5">
        <f t="shared" si="104"/>
        <v>0.25290260227654004</v>
      </c>
      <c r="Q99" s="5">
        <f t="shared" si="105"/>
        <v>-0.19077816431202135</v>
      </c>
      <c r="R99" s="5">
        <f t="shared" si="106"/>
        <v>-0.4006873242015496</v>
      </c>
      <c r="S99" s="5">
        <f t="shared" si="107"/>
        <v>138982.52820344476</v>
      </c>
      <c r="T99" s="5">
        <f t="shared" si="108"/>
        <v>140775.1698698467</v>
      </c>
      <c r="U99" s="5">
        <f t="shared" si="109"/>
        <v>5.7435365576439965</v>
      </c>
      <c r="V99" s="10">
        <f t="shared" si="111"/>
        <v>-386.2649547883224</v>
      </c>
    </row>
    <row r="100" spans="1:22" ht="12.75">
      <c r="A100" s="5">
        <f>$B$3</f>
        <v>0.4</v>
      </c>
      <c r="B100" s="5">
        <f aca="true" t="shared" si="114" ref="B100:B111">B82+$B$5</f>
        <v>1.2</v>
      </c>
      <c r="C100" s="5">
        <f t="shared" si="93"/>
        <v>1.6</v>
      </c>
      <c r="D100" s="5">
        <f t="shared" si="94"/>
        <v>-0.34099999999999997</v>
      </c>
      <c r="E100" s="5">
        <f t="shared" si="95"/>
        <v>0.45899999999999996</v>
      </c>
      <c r="F100" s="5">
        <f t="shared" si="96"/>
        <v>0.8590000000000001</v>
      </c>
      <c r="G100" s="5">
        <f t="shared" si="97"/>
        <v>-52.95022538305611</v>
      </c>
      <c r="H100" s="5">
        <f t="shared" si="98"/>
        <v>1750.9488172629635</v>
      </c>
      <c r="I100" s="5">
        <f t="shared" si="99"/>
        <v>695.667877315042</v>
      </c>
      <c r="J100" s="5">
        <f t="shared" si="100"/>
        <v>-757.6196410132177</v>
      </c>
      <c r="K100" s="5">
        <f t="shared" si="88"/>
        <v>-298.41557978741827</v>
      </c>
      <c r="L100" s="5">
        <f t="shared" si="101"/>
        <v>226.09020545913793</v>
      </c>
      <c r="M100" s="5">
        <f t="shared" si="102"/>
        <v>-80.74567891009745</v>
      </c>
      <c r="N100" s="5">
        <f t="shared" si="103"/>
        <v>-268.4005494411819</v>
      </c>
      <c r="O100" s="5">
        <f t="shared" si="89"/>
        <v>-156.21874337216312</v>
      </c>
      <c r="P100" s="5">
        <f t="shared" si="104"/>
        <v>94.34287454002856</v>
      </c>
      <c r="Q100" s="5">
        <f t="shared" si="105"/>
        <v>-52.235671938603566</v>
      </c>
      <c r="R100" s="5">
        <f t="shared" si="106"/>
        <v>-130.54025780682727</v>
      </c>
      <c r="S100" s="5">
        <f t="shared" si="107"/>
        <v>239335.31955856792</v>
      </c>
      <c r="T100" s="5">
        <f t="shared" si="108"/>
        <v>19005.460009509312</v>
      </c>
      <c r="U100" s="5">
        <f t="shared" si="109"/>
        <v>393228.552842507</v>
      </c>
      <c r="V100" s="10">
        <f t="shared" si="111"/>
        <v>-6.9136487033076195</v>
      </c>
    </row>
    <row r="101" spans="1:22" ht="12.75">
      <c r="A101" s="5">
        <f>A100+$B$4/2</f>
        <v>0.5</v>
      </c>
      <c r="B101" s="5">
        <f t="shared" si="114"/>
        <v>1.2</v>
      </c>
      <c r="C101" s="5">
        <f t="shared" si="93"/>
        <v>1.7</v>
      </c>
      <c r="D101" s="5">
        <f t="shared" si="94"/>
        <v>-0.241</v>
      </c>
      <c r="E101" s="5">
        <f t="shared" si="95"/>
        <v>0.45899999999999996</v>
      </c>
      <c r="F101" s="5">
        <f t="shared" si="96"/>
        <v>0.959</v>
      </c>
      <c r="G101" s="5">
        <f t="shared" si="97"/>
        <v>-294.43509285127163</v>
      </c>
      <c r="H101" s="5">
        <f t="shared" si="98"/>
        <v>1316.1862441133685</v>
      </c>
      <c r="I101" s="5">
        <f t="shared" si="99"/>
        <v>373.97276198905405</v>
      </c>
      <c r="J101" s="5">
        <f t="shared" si="100"/>
        <v>-718.4618206250418</v>
      </c>
      <c r="K101" s="5">
        <f aca="true" t="shared" si="115" ref="K101:K122">$E$4*(EXP(-2*$E$5*E101)-2*EXP(-$E$5*E101))</f>
        <v>-298.41557978741827</v>
      </c>
      <c r="L101" s="5">
        <f t="shared" si="101"/>
        <v>226.09020545913793</v>
      </c>
      <c r="M101" s="5">
        <f t="shared" si="102"/>
        <v>-80.74567891009745</v>
      </c>
      <c r="N101" s="5">
        <f t="shared" si="103"/>
        <v>-268.4005494411819</v>
      </c>
      <c r="O101" s="5">
        <f aca="true" t="shared" si="116" ref="O101:O122">$F$4*(EXP(-2*$F$5*F101)-2*EXP(-$F$5*F101))</f>
        <v>-130.9806485857533</v>
      </c>
      <c r="P101" s="5">
        <f t="shared" si="104"/>
        <v>76.49452611966211</v>
      </c>
      <c r="Q101" s="5">
        <f t="shared" si="105"/>
        <v>-44.8784510830059</v>
      </c>
      <c r="R101" s="5">
        <f t="shared" si="106"/>
        <v>-108.36890776232545</v>
      </c>
      <c r="S101" s="5">
        <f t="shared" si="107"/>
        <v>202555.14781963188</v>
      </c>
      <c r="T101" s="5">
        <f t="shared" si="108"/>
        <v>25610.12633842991</v>
      </c>
      <c r="U101" s="5">
        <f t="shared" si="109"/>
        <v>372213.362325314</v>
      </c>
      <c r="V101" s="10">
        <f t="shared" si="111"/>
        <v>-256.0228387790944</v>
      </c>
    </row>
    <row r="102" spans="1:22" ht="12.75">
      <c r="A102" s="5">
        <f>A100+$B$4</f>
        <v>0.6000000000000001</v>
      </c>
      <c r="B102" s="5">
        <f t="shared" si="114"/>
        <v>1.2</v>
      </c>
      <c r="C102" s="5">
        <f t="shared" si="93"/>
        <v>1.8</v>
      </c>
      <c r="D102" s="5">
        <f t="shared" si="94"/>
        <v>-0.1409999999999999</v>
      </c>
      <c r="E102" s="5">
        <f t="shared" si="95"/>
        <v>0.45899999999999996</v>
      </c>
      <c r="F102" s="5">
        <f t="shared" si="96"/>
        <v>1.0590000000000002</v>
      </c>
      <c r="G102" s="5">
        <f t="shared" si="97"/>
        <v>-412.4534451169976</v>
      </c>
      <c r="H102" s="5">
        <f t="shared" si="98"/>
        <v>998.6353354305352</v>
      </c>
      <c r="I102" s="5">
        <f t="shared" si="99"/>
        <v>173.1483988102285</v>
      </c>
      <c r="J102" s="5">
        <f t="shared" si="100"/>
        <v>-655.7189295971157</v>
      </c>
      <c r="K102" s="5">
        <f t="shared" si="115"/>
        <v>-298.41557978741827</v>
      </c>
      <c r="L102" s="5">
        <f t="shared" si="101"/>
        <v>226.09020545913793</v>
      </c>
      <c r="M102" s="5">
        <f t="shared" si="102"/>
        <v>-80.74567891009745</v>
      </c>
      <c r="N102" s="5">
        <f t="shared" si="103"/>
        <v>-268.4005494411819</v>
      </c>
      <c r="O102" s="5">
        <f t="shared" si="116"/>
        <v>-109.44075847918604</v>
      </c>
      <c r="P102" s="5">
        <f t="shared" si="104"/>
        <v>62.179795665862756</v>
      </c>
      <c r="Q102" s="5">
        <f t="shared" si="105"/>
        <v>-38.218228508990784</v>
      </c>
      <c r="R102" s="5">
        <f t="shared" si="106"/>
        <v>-89.82745891165686</v>
      </c>
      <c r="S102" s="5">
        <f t="shared" si="107"/>
        <v>150015.52760661644</v>
      </c>
      <c r="T102" s="5">
        <f t="shared" si="108"/>
        <v>31888.348661265947</v>
      </c>
      <c r="U102" s="5">
        <f t="shared" si="109"/>
        <v>320233.15659455146</v>
      </c>
      <c r="V102" s="10">
        <f t="shared" si="111"/>
        <v>-381.95118439839615</v>
      </c>
    </row>
    <row r="103" spans="1:22" ht="12.75">
      <c r="A103" s="5">
        <f aca="true" t="shared" si="117" ref="A103:A111">A102+$B$4</f>
        <v>0.8</v>
      </c>
      <c r="B103" s="5">
        <f t="shared" si="114"/>
        <v>1.2</v>
      </c>
      <c r="C103" s="5">
        <f t="shared" si="93"/>
        <v>2</v>
      </c>
      <c r="D103" s="5">
        <f t="shared" si="94"/>
        <v>0.05900000000000005</v>
      </c>
      <c r="E103" s="5">
        <f t="shared" si="95"/>
        <v>0.45899999999999996</v>
      </c>
      <c r="F103" s="5">
        <f t="shared" si="96"/>
        <v>1.259</v>
      </c>
      <c r="G103" s="5">
        <f t="shared" si="97"/>
        <v>-452.6219327078665</v>
      </c>
      <c r="H103" s="5">
        <f t="shared" si="98"/>
        <v>590.4286725788785</v>
      </c>
      <c r="I103" s="5">
        <f t="shared" si="99"/>
        <v>-19.755931513867324</v>
      </c>
      <c r="J103" s="5">
        <f t="shared" si="100"/>
        <v>-509.81172975433645</v>
      </c>
      <c r="K103" s="5">
        <f t="shared" si="115"/>
        <v>-298.41557978741827</v>
      </c>
      <c r="L103" s="5">
        <f t="shared" si="101"/>
        <v>226.09020545913793</v>
      </c>
      <c r="M103" s="5">
        <f t="shared" si="102"/>
        <v>-80.74567891009745</v>
      </c>
      <c r="N103" s="5">
        <f t="shared" si="103"/>
        <v>-268.4005494411819</v>
      </c>
      <c r="O103" s="5">
        <f t="shared" si="116"/>
        <v>-75.81544389394756</v>
      </c>
      <c r="P103" s="5">
        <f t="shared" si="104"/>
        <v>41.335379792672434</v>
      </c>
      <c r="Q103" s="5">
        <f t="shared" si="105"/>
        <v>-27.19785206400026</v>
      </c>
      <c r="R103" s="5">
        <f t="shared" si="106"/>
        <v>-61.506217291918375</v>
      </c>
      <c r="S103" s="5">
        <f t="shared" si="107"/>
        <v>58279.35798019042</v>
      </c>
      <c r="T103" s="5">
        <f t="shared" si="108"/>
        <v>42805.26467548978</v>
      </c>
      <c r="U103" s="5">
        <f t="shared" si="109"/>
        <v>200977.83250419126</v>
      </c>
      <c r="V103" s="10">
        <f t="shared" si="111"/>
        <v>-441.30497938779445</v>
      </c>
    </row>
    <row r="104" spans="1:22" ht="12.75">
      <c r="A104" s="5">
        <f t="shared" si="117"/>
        <v>1</v>
      </c>
      <c r="B104" s="5">
        <f t="shared" si="114"/>
        <v>1.2</v>
      </c>
      <c r="C104" s="5">
        <f t="shared" si="93"/>
        <v>2.2</v>
      </c>
      <c r="D104" s="5">
        <f t="shared" si="94"/>
        <v>0.259</v>
      </c>
      <c r="E104" s="5">
        <f t="shared" si="95"/>
        <v>0.45899999999999996</v>
      </c>
      <c r="F104" s="5">
        <f t="shared" si="96"/>
        <v>1.459</v>
      </c>
      <c r="G104" s="5">
        <f t="shared" si="97"/>
        <v>-386.32834110216135</v>
      </c>
      <c r="H104" s="5">
        <f t="shared" si="98"/>
        <v>360.4789899925066</v>
      </c>
      <c r="I104" s="5">
        <f t="shared" si="99"/>
        <v>-76.40329869787413</v>
      </c>
      <c r="J104" s="5">
        <f t="shared" si="100"/>
        <v>-375.6008603916546</v>
      </c>
      <c r="K104" s="5">
        <f t="shared" si="115"/>
        <v>-298.41557978741827</v>
      </c>
      <c r="L104" s="5">
        <f t="shared" si="101"/>
        <v>226.09020545913793</v>
      </c>
      <c r="M104" s="5">
        <f t="shared" si="102"/>
        <v>-80.74567891009745</v>
      </c>
      <c r="N104" s="5">
        <f t="shared" si="103"/>
        <v>-268.4005494411819</v>
      </c>
      <c r="O104" s="5">
        <f t="shared" si="116"/>
        <v>-52.141473426970386</v>
      </c>
      <c r="P104" s="5">
        <f t="shared" si="104"/>
        <v>27.645771225005923</v>
      </c>
      <c r="Q104" s="5">
        <f t="shared" si="105"/>
        <v>-19.02976689640022</v>
      </c>
      <c r="R104" s="5">
        <f t="shared" si="106"/>
        <v>-41.97575701315513</v>
      </c>
      <c r="S104" s="5">
        <f t="shared" si="107"/>
        <v>11491.906667878031</v>
      </c>
      <c r="T104" s="5">
        <f t="shared" si="108"/>
        <v>51268.186626075</v>
      </c>
      <c r="U104" s="5">
        <f t="shared" si="109"/>
        <v>111305.70960431443</v>
      </c>
      <c r="V104" s="10">
        <f t="shared" si="111"/>
        <v>-402.7283217838156</v>
      </c>
    </row>
    <row r="105" spans="1:22" ht="12.75">
      <c r="A105" s="5">
        <f t="shared" si="117"/>
        <v>1.2</v>
      </c>
      <c r="B105" s="5">
        <f t="shared" si="114"/>
        <v>1.2</v>
      </c>
      <c r="C105" s="5">
        <f t="shared" si="93"/>
        <v>2.4</v>
      </c>
      <c r="D105" s="5">
        <f t="shared" si="94"/>
        <v>0.45899999999999996</v>
      </c>
      <c r="E105" s="5">
        <f t="shared" si="95"/>
        <v>0.45899999999999996</v>
      </c>
      <c r="F105" s="5">
        <f t="shared" si="96"/>
        <v>1.6589999999999998</v>
      </c>
      <c r="G105" s="5">
        <f t="shared" si="97"/>
        <v>-298.41557978741827</v>
      </c>
      <c r="H105" s="5">
        <f t="shared" si="98"/>
        <v>226.09020545913793</v>
      </c>
      <c r="I105" s="5">
        <f t="shared" si="99"/>
        <v>-80.74567891009745</v>
      </c>
      <c r="J105" s="5">
        <f t="shared" si="100"/>
        <v>-268.4005494411819</v>
      </c>
      <c r="K105" s="5">
        <f t="shared" si="115"/>
        <v>-298.41557978741827</v>
      </c>
      <c r="L105" s="5">
        <f t="shared" si="101"/>
        <v>226.09020545913793</v>
      </c>
      <c r="M105" s="5">
        <f t="shared" si="102"/>
        <v>-80.74567891009745</v>
      </c>
      <c r="N105" s="5">
        <f t="shared" si="103"/>
        <v>-268.4005494411819</v>
      </c>
      <c r="O105" s="5">
        <f t="shared" si="116"/>
        <v>-35.689059945385516</v>
      </c>
      <c r="P105" s="5">
        <f t="shared" si="104"/>
        <v>18.568270154518203</v>
      </c>
      <c r="Q105" s="5">
        <f t="shared" si="105"/>
        <v>-13.172267953925472</v>
      </c>
      <c r="R105" s="5">
        <f t="shared" si="106"/>
        <v>-28.58393218217558</v>
      </c>
      <c r="S105" s="5">
        <f t="shared" si="107"/>
        <v>0</v>
      </c>
      <c r="T105" s="5">
        <f t="shared" si="108"/>
        <v>57512.009913552734</v>
      </c>
      <c r="U105" s="5">
        <f t="shared" si="109"/>
        <v>57512.009913552734</v>
      </c>
      <c r="V105" s="10">
        <f t="shared" si="111"/>
        <v>-354.2566179770314</v>
      </c>
    </row>
    <row r="106" spans="1:22" ht="12.75">
      <c r="A106" s="5">
        <f t="shared" si="117"/>
        <v>1.4</v>
      </c>
      <c r="B106" s="5">
        <f t="shared" si="114"/>
        <v>1.2</v>
      </c>
      <c r="C106" s="5">
        <f aca="true" t="shared" si="118" ref="C106:C130">A106+B106</f>
        <v>2.5999999999999996</v>
      </c>
      <c r="D106" s="5">
        <f aca="true" t="shared" si="119" ref="D106:D130">A106-$D$3</f>
        <v>0.6589999999999999</v>
      </c>
      <c r="E106" s="5">
        <f aca="true" t="shared" si="120" ref="E106:E130">B106-$E$3</f>
        <v>0.45899999999999996</v>
      </c>
      <c r="F106" s="5">
        <f aca="true" t="shared" si="121" ref="F106:F130">C106-$F$3</f>
        <v>1.8589999999999995</v>
      </c>
      <c r="G106" s="5">
        <f aca="true" t="shared" si="122" ref="G106:G130">$D$4*(EXP(-2*$D$5*D106)-2*EXP(-$D$5*D106))</f>
        <v>-219.075141359647</v>
      </c>
      <c r="H106" s="5">
        <f aca="true" t="shared" si="123" ref="H106:H130">0.5*$D$4*(EXP(-2*$D$5*D106)+2*EXP(-$D$5*D106))</f>
        <v>144.86561778831407</v>
      </c>
      <c r="I106" s="5">
        <f aca="true" t="shared" si="124" ref="I106:I130">0.5*(G106*(1+$M$2)+H106*(1-$M$2))</f>
        <v>-68.03972631324316</v>
      </c>
      <c r="J106" s="5">
        <f aca="true" t="shared" si="125" ref="J106:J130">0.5*(G106*(1+$M$2)-H106*(1-$M$2))</f>
        <v>-188.27818907754383</v>
      </c>
      <c r="K106" s="5">
        <f t="shared" si="115"/>
        <v>-298.41557978741827</v>
      </c>
      <c r="L106" s="5">
        <f aca="true" t="shared" si="126" ref="L106:L130">0.5*$E$4*(EXP(-2*$E$5*E106)+2*EXP(-$E$5*E106))</f>
        <v>226.09020545913793</v>
      </c>
      <c r="M106" s="5">
        <f aca="true" t="shared" si="127" ref="M106:M130">0.5*(K106*(1+$M$2)+L106*(1-$M$2))</f>
        <v>-80.74567891009745</v>
      </c>
      <c r="N106" s="5">
        <f aca="true" t="shared" si="128" ref="N106:N130">0.5*(K106*(1+$M$2)-L106*(1-$M$2))</f>
        <v>-268.4005494411819</v>
      </c>
      <c r="O106" s="5">
        <f t="shared" si="116"/>
        <v>-24.350574600814376</v>
      </c>
      <c r="P106" s="5">
        <f aca="true" t="shared" si="129" ref="P106:P130">0.5*$F$4*(EXP(-2*$F$5*F106)+2*EXP(-$F$5*F106))</f>
        <v>12.507851347072416</v>
      </c>
      <c r="Q106" s="5">
        <f aca="true" t="shared" si="130" ref="Q106:Q130">0.5*(O106*(1+$M$2)+P106*(1-$M$2))</f>
        <v>-9.054327832441357</v>
      </c>
      <c r="R106" s="5">
        <f aca="true" t="shared" si="131" ref="R106:R130">0.5*(O106*(1+$M$2)-P106*(1-$M$2))</f>
        <v>-19.43584445051146</v>
      </c>
      <c r="S106" s="5">
        <f aca="true" t="shared" si="132" ref="S106:S130">(J106-N106)^2</f>
        <v>6419.592630240682</v>
      </c>
      <c r="T106" s="5">
        <f aca="true" t="shared" si="133" ref="T106:T130">(N106-R106)^2</f>
        <v>61983.42433109156</v>
      </c>
      <c r="U106" s="5">
        <f aca="true" t="shared" si="134" ref="U106:U130">(R106-J106)^2</f>
        <v>28507.737339153562</v>
      </c>
      <c r="V106" s="10">
        <f t="shared" si="111"/>
        <v>-323.04748225294793</v>
      </c>
    </row>
    <row r="107" spans="1:22" ht="12.75">
      <c r="A107" s="5">
        <f t="shared" si="117"/>
        <v>1.5999999999999999</v>
      </c>
      <c r="B107" s="5">
        <f t="shared" si="114"/>
        <v>1.2</v>
      </c>
      <c r="C107" s="5">
        <f t="shared" si="118"/>
        <v>2.8</v>
      </c>
      <c r="D107" s="5">
        <f t="shared" si="119"/>
        <v>0.8589999999999999</v>
      </c>
      <c r="E107" s="5">
        <f t="shared" si="120"/>
        <v>0.45899999999999996</v>
      </c>
      <c r="F107" s="5">
        <f t="shared" si="121"/>
        <v>2.0589999999999997</v>
      </c>
      <c r="G107" s="5">
        <f t="shared" si="122"/>
        <v>-156.21874337216317</v>
      </c>
      <c r="H107" s="5">
        <f t="shared" si="123"/>
        <v>94.34287454002862</v>
      </c>
      <c r="I107" s="5">
        <f t="shared" si="124"/>
        <v>-52.23567193860358</v>
      </c>
      <c r="J107" s="5">
        <f t="shared" si="125"/>
        <v>-130.54025780682733</v>
      </c>
      <c r="K107" s="5">
        <f t="shared" si="115"/>
        <v>-298.41557978741827</v>
      </c>
      <c r="L107" s="5">
        <f t="shared" si="126"/>
        <v>226.09020545913793</v>
      </c>
      <c r="M107" s="5">
        <f t="shared" si="127"/>
        <v>-80.74567891009745</v>
      </c>
      <c r="N107" s="5">
        <f t="shared" si="128"/>
        <v>-268.4005494411819</v>
      </c>
      <c r="O107" s="5">
        <f t="shared" si="116"/>
        <v>-16.579139333287827</v>
      </c>
      <c r="P107" s="5">
        <f t="shared" si="129"/>
        <v>8.442385342644375</v>
      </c>
      <c r="Q107" s="5">
        <f t="shared" si="130"/>
        <v>-6.195206592775963</v>
      </c>
      <c r="R107" s="5">
        <f t="shared" si="131"/>
        <v>-13.202386427170794</v>
      </c>
      <c r="S107" s="5">
        <f t="shared" si="132"/>
        <v>19005.460009509297</v>
      </c>
      <c r="T107" s="5">
        <f t="shared" si="133"/>
        <v>65126.1024057258</v>
      </c>
      <c r="U107" s="5">
        <f t="shared" si="134"/>
        <v>13768.17605990882</v>
      </c>
      <c r="V107" s="10">
        <f t="shared" si="111"/>
        <v>-308.0536160911344</v>
      </c>
    </row>
    <row r="108" spans="1:22" ht="12.75">
      <c r="A108" s="5">
        <f t="shared" si="117"/>
        <v>1.7999999999999998</v>
      </c>
      <c r="B108" s="5">
        <f t="shared" si="114"/>
        <v>1.2</v>
      </c>
      <c r="C108" s="5">
        <f t="shared" si="118"/>
        <v>3</v>
      </c>
      <c r="D108" s="5">
        <f t="shared" si="119"/>
        <v>1.0589999999999997</v>
      </c>
      <c r="E108" s="5">
        <f t="shared" si="120"/>
        <v>0.45899999999999996</v>
      </c>
      <c r="F108" s="5">
        <f t="shared" si="121"/>
        <v>2.259</v>
      </c>
      <c r="G108" s="5">
        <f t="shared" si="122"/>
        <v>-109.44075847918613</v>
      </c>
      <c r="H108" s="5">
        <f t="shared" si="123"/>
        <v>62.179795665862805</v>
      </c>
      <c r="I108" s="5">
        <f t="shared" si="124"/>
        <v>-38.21822850899082</v>
      </c>
      <c r="J108" s="5">
        <f t="shared" si="125"/>
        <v>-89.82745891165695</v>
      </c>
      <c r="K108" s="5">
        <f t="shared" si="115"/>
        <v>-298.41557978741827</v>
      </c>
      <c r="L108" s="5">
        <f t="shared" si="126"/>
        <v>226.09020545913793</v>
      </c>
      <c r="M108" s="5">
        <f t="shared" si="127"/>
        <v>-80.74567891009745</v>
      </c>
      <c r="N108" s="5">
        <f t="shared" si="128"/>
        <v>-268.4005494411819</v>
      </c>
      <c r="O108" s="5">
        <f t="shared" si="116"/>
        <v>-11.271867554491674</v>
      </c>
      <c r="P108" s="5">
        <f t="shared" si="129"/>
        <v>5.706153727555095</v>
      </c>
      <c r="Q108" s="5">
        <f t="shared" si="130"/>
        <v>-4.225988722442265</v>
      </c>
      <c r="R108" s="5">
        <f t="shared" si="131"/>
        <v>-8.962096316312993</v>
      </c>
      <c r="S108" s="5">
        <f t="shared" si="132"/>
        <v>31888.348661265918</v>
      </c>
      <c r="T108" s="5">
        <f t="shared" si="133"/>
        <v>67308.31095982483</v>
      </c>
      <c r="U108" s="5">
        <f t="shared" si="134"/>
        <v>6539.206867676453</v>
      </c>
      <c r="V108" s="10">
        <f aca="true" t="shared" si="135" ref="V108:V137">(I108+M108+Q108-SQRT(0.5*(S108+T108+U108)))/(1+$M$2)</f>
        <v>-301.8121155861816</v>
      </c>
    </row>
    <row r="109" spans="1:22" ht="12.75">
      <c r="A109" s="5">
        <f t="shared" si="117"/>
        <v>1.9999999999999998</v>
      </c>
      <c r="B109" s="5">
        <f t="shared" si="114"/>
        <v>1.2</v>
      </c>
      <c r="C109" s="5">
        <f t="shared" si="118"/>
        <v>3.1999999999999997</v>
      </c>
      <c r="D109" s="5">
        <f t="shared" si="119"/>
        <v>1.259</v>
      </c>
      <c r="E109" s="5">
        <f t="shared" si="120"/>
        <v>0.45899999999999996</v>
      </c>
      <c r="F109" s="5">
        <f t="shared" si="121"/>
        <v>2.4589999999999996</v>
      </c>
      <c r="G109" s="5">
        <f t="shared" si="122"/>
        <v>-75.81544389394756</v>
      </c>
      <c r="H109" s="5">
        <f t="shared" si="123"/>
        <v>41.335379792672434</v>
      </c>
      <c r="I109" s="5">
        <f t="shared" si="124"/>
        <v>-27.19785206400026</v>
      </c>
      <c r="J109" s="5">
        <f t="shared" si="125"/>
        <v>-61.506217291918375</v>
      </c>
      <c r="K109" s="5">
        <f t="shared" si="115"/>
        <v>-298.41557978741827</v>
      </c>
      <c r="L109" s="5">
        <f t="shared" si="126"/>
        <v>226.09020545913793</v>
      </c>
      <c r="M109" s="5">
        <f t="shared" si="127"/>
        <v>-80.74567891009745</v>
      </c>
      <c r="N109" s="5">
        <f t="shared" si="128"/>
        <v>-268.4005494411819</v>
      </c>
      <c r="O109" s="5">
        <f t="shared" si="116"/>
        <v>-7.656192339220464</v>
      </c>
      <c r="P109" s="5">
        <f t="shared" si="129"/>
        <v>3.8603627639183964</v>
      </c>
      <c r="Q109" s="5">
        <f t="shared" si="130"/>
        <v>-2.876821971417837</v>
      </c>
      <c r="R109" s="5">
        <f t="shared" si="131"/>
        <v>-6.080923065470106</v>
      </c>
      <c r="S109" s="5">
        <f t="shared" si="132"/>
        <v>42805.26467548978</v>
      </c>
      <c r="T109" s="5">
        <f t="shared" si="133"/>
        <v>68811.58638189302</v>
      </c>
      <c r="U109" s="5">
        <f t="shared" si="134"/>
        <v>3071.96324008836</v>
      </c>
      <c r="V109" s="10">
        <f t="shared" si="135"/>
        <v>-299.3908340301929</v>
      </c>
    </row>
    <row r="110" spans="1:22" ht="12.75">
      <c r="A110" s="5">
        <f t="shared" si="117"/>
        <v>2.1999999999999997</v>
      </c>
      <c r="B110" s="5">
        <f t="shared" si="114"/>
        <v>1.2</v>
      </c>
      <c r="C110" s="5">
        <f t="shared" si="118"/>
        <v>3.3999999999999995</v>
      </c>
      <c r="D110" s="5">
        <f t="shared" si="119"/>
        <v>1.4589999999999996</v>
      </c>
      <c r="E110" s="5">
        <f t="shared" si="120"/>
        <v>0.45899999999999996</v>
      </c>
      <c r="F110" s="5">
        <f t="shared" si="121"/>
        <v>2.6589999999999994</v>
      </c>
      <c r="G110" s="5">
        <f t="shared" si="122"/>
        <v>-52.141473426970435</v>
      </c>
      <c r="H110" s="5">
        <f t="shared" si="123"/>
        <v>27.64577122500595</v>
      </c>
      <c r="I110" s="5">
        <f t="shared" si="124"/>
        <v>-19.029766896400233</v>
      </c>
      <c r="J110" s="5">
        <f t="shared" si="125"/>
        <v>-41.975757013155174</v>
      </c>
      <c r="K110" s="5">
        <f t="shared" si="115"/>
        <v>-298.41557978741827</v>
      </c>
      <c r="L110" s="5">
        <f t="shared" si="126"/>
        <v>226.09020545913793</v>
      </c>
      <c r="M110" s="5">
        <f t="shared" si="127"/>
        <v>-80.74567891009745</v>
      </c>
      <c r="N110" s="5">
        <f t="shared" si="128"/>
        <v>-268.4005494411819</v>
      </c>
      <c r="O110" s="5">
        <f t="shared" si="116"/>
        <v>-5.196947611179705</v>
      </c>
      <c r="P110" s="5">
        <f t="shared" si="129"/>
        <v>2.613300547899728</v>
      </c>
      <c r="Q110" s="5">
        <f t="shared" si="130"/>
        <v>-1.95569462516174</v>
      </c>
      <c r="R110" s="5">
        <f t="shared" si="131"/>
        <v>-4.124734079918515</v>
      </c>
      <c r="S110" s="5">
        <f t="shared" si="132"/>
        <v>51268.186626074996</v>
      </c>
      <c r="T110" s="5">
        <f t="shared" si="133"/>
        <v>69841.70658486057</v>
      </c>
      <c r="U110" s="5">
        <f t="shared" si="134"/>
        <v>1432.699937092408</v>
      </c>
      <c r="V110" s="10">
        <f t="shared" si="135"/>
        <v>-298.5141330636519</v>
      </c>
    </row>
    <row r="111" spans="1:22" ht="12.75">
      <c r="A111" s="5">
        <f t="shared" si="117"/>
        <v>2.4</v>
      </c>
      <c r="B111" s="5">
        <f t="shared" si="114"/>
        <v>1.2</v>
      </c>
      <c r="C111" s="5">
        <f t="shared" si="118"/>
        <v>3.5999999999999996</v>
      </c>
      <c r="D111" s="5">
        <f t="shared" si="119"/>
        <v>1.6589999999999998</v>
      </c>
      <c r="E111" s="5">
        <f t="shared" si="120"/>
        <v>0.45899999999999996</v>
      </c>
      <c r="F111" s="5">
        <f t="shared" si="121"/>
        <v>2.8589999999999995</v>
      </c>
      <c r="G111" s="5">
        <f t="shared" si="122"/>
        <v>-35.689059945385516</v>
      </c>
      <c r="H111" s="5">
        <f t="shared" si="123"/>
        <v>18.568270154518203</v>
      </c>
      <c r="I111" s="5">
        <f t="shared" si="124"/>
        <v>-13.172267953925472</v>
      </c>
      <c r="J111" s="5">
        <f t="shared" si="125"/>
        <v>-28.58393218217558</v>
      </c>
      <c r="K111" s="5">
        <f t="shared" si="115"/>
        <v>-298.41557978741827</v>
      </c>
      <c r="L111" s="5">
        <f t="shared" si="126"/>
        <v>226.09020545913793</v>
      </c>
      <c r="M111" s="5">
        <f t="shared" si="127"/>
        <v>-80.74567891009745</v>
      </c>
      <c r="N111" s="5">
        <f t="shared" si="128"/>
        <v>-268.4005494411819</v>
      </c>
      <c r="O111" s="5">
        <f t="shared" si="116"/>
        <v>-3.526091597810138</v>
      </c>
      <c r="P111" s="5">
        <f t="shared" si="129"/>
        <v>1.7698587983007887</v>
      </c>
      <c r="Q111" s="5">
        <f t="shared" si="130"/>
        <v>-1.3282721834241031</v>
      </c>
      <c r="R111" s="5">
        <f t="shared" si="131"/>
        <v>-2.797254986013758</v>
      </c>
      <c r="S111" s="5">
        <f t="shared" si="132"/>
        <v>57512.009913552734</v>
      </c>
      <c r="T111" s="5">
        <f t="shared" si="133"/>
        <v>70545.11002543877</v>
      </c>
      <c r="U111" s="5">
        <f t="shared" si="134"/>
        <v>664.9527208190522</v>
      </c>
      <c r="V111" s="10">
        <f t="shared" si="135"/>
        <v>-298.2401615866831</v>
      </c>
    </row>
    <row r="112" spans="1:22" ht="12.75">
      <c r="A112" s="5">
        <f aca="true" t="shared" si="136" ref="A112:A117">A111+$B$4</f>
        <v>2.6</v>
      </c>
      <c r="B112" s="5">
        <f aca="true" t="shared" si="137" ref="B112:B117">B94+$B$5</f>
        <v>1.2</v>
      </c>
      <c r="C112" s="5">
        <f t="shared" si="118"/>
        <v>3.8</v>
      </c>
      <c r="D112" s="5">
        <f t="shared" si="119"/>
        <v>1.859</v>
      </c>
      <c r="E112" s="5">
        <f t="shared" si="120"/>
        <v>0.45899999999999996</v>
      </c>
      <c r="F112" s="5">
        <f t="shared" si="121"/>
        <v>3.0589999999999997</v>
      </c>
      <c r="G112" s="5">
        <f t="shared" si="122"/>
        <v>-24.35057460081435</v>
      </c>
      <c r="H112" s="5">
        <f t="shared" si="123"/>
        <v>12.507851347072405</v>
      </c>
      <c r="I112" s="5">
        <f t="shared" si="124"/>
        <v>-9.054327832441345</v>
      </c>
      <c r="J112" s="5">
        <f t="shared" si="125"/>
        <v>-19.435844450511443</v>
      </c>
      <c r="K112" s="5">
        <f t="shared" si="115"/>
        <v>-298.41557978741827</v>
      </c>
      <c r="L112" s="5">
        <f t="shared" si="126"/>
        <v>226.09020545913793</v>
      </c>
      <c r="M112" s="5">
        <f t="shared" si="127"/>
        <v>-80.74567891009745</v>
      </c>
      <c r="N112" s="5">
        <f t="shared" si="128"/>
        <v>-268.4005494411819</v>
      </c>
      <c r="O112" s="5">
        <f t="shared" si="116"/>
        <v>-2.39171881584305</v>
      </c>
      <c r="P112" s="5">
        <f t="shared" si="129"/>
        <v>1.1989900322890341</v>
      </c>
      <c r="Q112" s="5">
        <f t="shared" si="130"/>
        <v>-0.9015746438682352</v>
      </c>
      <c r="R112" s="5">
        <f t="shared" si="131"/>
        <v>-1.8967363706681333</v>
      </c>
      <c r="S112" s="5">
        <f t="shared" si="132"/>
        <v>61983.42433109158</v>
      </c>
      <c r="T112" s="5">
        <f t="shared" si="133"/>
        <v>71024.28238112335</v>
      </c>
      <c r="U112" s="5">
        <f t="shared" si="134"/>
        <v>307.62031223642487</v>
      </c>
      <c r="V112" s="10">
        <f t="shared" si="135"/>
        <v>-298.1906290694872</v>
      </c>
    </row>
    <row r="113" spans="1:22" ht="12.75">
      <c r="A113" s="5">
        <f t="shared" si="136"/>
        <v>2.8000000000000003</v>
      </c>
      <c r="B113" s="5">
        <f t="shared" si="137"/>
        <v>1.2</v>
      </c>
      <c r="C113" s="5">
        <f t="shared" si="118"/>
        <v>4</v>
      </c>
      <c r="D113" s="5">
        <f t="shared" si="119"/>
        <v>2.059</v>
      </c>
      <c r="E113" s="5">
        <f t="shared" si="120"/>
        <v>0.45899999999999996</v>
      </c>
      <c r="F113" s="5">
        <f t="shared" si="121"/>
        <v>3.259</v>
      </c>
      <c r="G113" s="5">
        <f t="shared" si="122"/>
        <v>-16.57913933328781</v>
      </c>
      <c r="H113" s="5">
        <f t="shared" si="123"/>
        <v>8.442385342644368</v>
      </c>
      <c r="I113" s="5">
        <f t="shared" si="124"/>
        <v>-6.195206592775955</v>
      </c>
      <c r="J113" s="5">
        <f t="shared" si="125"/>
        <v>-13.202386427170781</v>
      </c>
      <c r="K113" s="5">
        <f t="shared" si="115"/>
        <v>-298.41557978741827</v>
      </c>
      <c r="L113" s="5">
        <f t="shared" si="126"/>
        <v>226.09020545913793</v>
      </c>
      <c r="M113" s="5">
        <f t="shared" si="127"/>
        <v>-80.74567891009745</v>
      </c>
      <c r="N113" s="5">
        <f t="shared" si="128"/>
        <v>-268.4005494411819</v>
      </c>
      <c r="O113" s="5">
        <f t="shared" si="116"/>
        <v>-1.6219576385270327</v>
      </c>
      <c r="P113" s="5">
        <f t="shared" si="129"/>
        <v>0.8124173646619791</v>
      </c>
      <c r="Q113" s="5">
        <f t="shared" si="130"/>
        <v>-0.6116920122035927</v>
      </c>
      <c r="R113" s="5">
        <f t="shared" si="131"/>
        <v>-1.2859984248730354</v>
      </c>
      <c r="S113" s="5">
        <f t="shared" si="132"/>
        <v>65126.1024057258</v>
      </c>
      <c r="T113" s="5">
        <f t="shared" si="133"/>
        <v>71350.18336464428</v>
      </c>
      <c r="U113" s="5">
        <f t="shared" si="134"/>
        <v>142.00030302130565</v>
      </c>
      <c r="V113" s="10">
        <f t="shared" si="135"/>
        <v>-298.21603099655056</v>
      </c>
    </row>
    <row r="114" spans="1:22" ht="12.75">
      <c r="A114" s="5">
        <f t="shared" si="136"/>
        <v>3.0000000000000004</v>
      </c>
      <c r="B114" s="5">
        <f t="shared" si="137"/>
        <v>1.2</v>
      </c>
      <c r="C114" s="5">
        <f t="shared" si="118"/>
        <v>4.2</v>
      </c>
      <c r="D114" s="5">
        <f t="shared" si="119"/>
        <v>2.2590000000000003</v>
      </c>
      <c r="E114" s="5">
        <f t="shared" si="120"/>
        <v>0.45899999999999996</v>
      </c>
      <c r="F114" s="5">
        <f t="shared" si="121"/>
        <v>3.459</v>
      </c>
      <c r="G114" s="5">
        <f t="shared" si="122"/>
        <v>-11.271867554491662</v>
      </c>
      <c r="H114" s="5">
        <f t="shared" si="123"/>
        <v>5.7061537275550895</v>
      </c>
      <c r="I114" s="5">
        <f t="shared" si="124"/>
        <v>-4.22598872244226</v>
      </c>
      <c r="J114" s="5">
        <f t="shared" si="125"/>
        <v>-8.962096316312984</v>
      </c>
      <c r="K114" s="5">
        <f t="shared" si="115"/>
        <v>-298.41557978741827</v>
      </c>
      <c r="L114" s="5">
        <f t="shared" si="126"/>
        <v>226.09020545913793</v>
      </c>
      <c r="M114" s="5">
        <f t="shared" si="127"/>
        <v>-80.74567891009745</v>
      </c>
      <c r="N114" s="5">
        <f t="shared" si="128"/>
        <v>-268.4005494411819</v>
      </c>
      <c r="O114" s="5">
        <f t="shared" si="116"/>
        <v>-1.0997902734980833</v>
      </c>
      <c r="P114" s="5">
        <f t="shared" si="129"/>
        <v>0.5505561591587935</v>
      </c>
      <c r="Q114" s="5">
        <f t="shared" si="130"/>
        <v>-0.4148965039454795</v>
      </c>
      <c r="R114" s="5">
        <f t="shared" si="131"/>
        <v>-0.871858116047278</v>
      </c>
      <c r="S114" s="5">
        <f t="shared" si="132"/>
        <v>67308.31095982483</v>
      </c>
      <c r="T114" s="5">
        <f t="shared" si="133"/>
        <v>71571.60068213916</v>
      </c>
      <c r="U114" s="5">
        <f t="shared" si="134"/>
        <v>65.45195413703848</v>
      </c>
      <c r="V114" s="10">
        <f t="shared" si="135"/>
        <v>-298.25920824799095</v>
      </c>
    </row>
    <row r="115" spans="1:22" ht="12.75">
      <c r="A115" s="5">
        <f t="shared" si="136"/>
        <v>3.2000000000000006</v>
      </c>
      <c r="B115" s="5">
        <f t="shared" si="137"/>
        <v>1.2</v>
      </c>
      <c r="C115" s="5">
        <f t="shared" si="118"/>
        <v>4.4</v>
      </c>
      <c r="D115" s="5">
        <f t="shared" si="119"/>
        <v>2.4590000000000005</v>
      </c>
      <c r="E115" s="5">
        <f t="shared" si="120"/>
        <v>0.45899999999999996</v>
      </c>
      <c r="F115" s="5">
        <f t="shared" si="121"/>
        <v>3.6590000000000003</v>
      </c>
      <c r="G115" s="5">
        <f t="shared" si="122"/>
        <v>-7.65619233922045</v>
      </c>
      <c r="H115" s="5">
        <f t="shared" si="123"/>
        <v>3.860362763918389</v>
      </c>
      <c r="I115" s="5">
        <f t="shared" si="124"/>
        <v>-2.876821971417832</v>
      </c>
      <c r="J115" s="5">
        <f t="shared" si="125"/>
        <v>-6.0809230654700945</v>
      </c>
      <c r="K115" s="5">
        <f t="shared" si="115"/>
        <v>-298.41557978741827</v>
      </c>
      <c r="L115" s="5">
        <f t="shared" si="126"/>
        <v>226.09020545913793</v>
      </c>
      <c r="M115" s="5">
        <f t="shared" si="127"/>
        <v>-80.74567891009745</v>
      </c>
      <c r="N115" s="5">
        <f t="shared" si="128"/>
        <v>-268.4005494411819</v>
      </c>
      <c r="O115" s="5">
        <f t="shared" si="116"/>
        <v>-0.7456589885868586</v>
      </c>
      <c r="P115" s="5">
        <f t="shared" si="129"/>
        <v>0.3731332390530045</v>
      </c>
      <c r="Q115" s="5">
        <f t="shared" si="130"/>
        <v>-0.2813602141163154</v>
      </c>
      <c r="R115" s="5">
        <f t="shared" si="131"/>
        <v>-0.5910608025303091</v>
      </c>
      <c r="S115" s="5">
        <f t="shared" si="132"/>
        <v>68811.58638189305</v>
      </c>
      <c r="T115" s="5">
        <f t="shared" si="133"/>
        <v>71721.92220489607</v>
      </c>
      <c r="U115" s="5">
        <f t="shared" si="134"/>
        <v>30.138587666050338</v>
      </c>
      <c r="V115" s="10">
        <f t="shared" si="135"/>
        <v>-298.3000459242883</v>
      </c>
    </row>
    <row r="116" spans="1:22" ht="12.75">
      <c r="A116" s="5">
        <f t="shared" si="136"/>
        <v>3.400000000000001</v>
      </c>
      <c r="B116" s="5">
        <f t="shared" si="137"/>
        <v>1.2</v>
      </c>
      <c r="C116" s="5">
        <f t="shared" si="118"/>
        <v>4.6000000000000005</v>
      </c>
      <c r="D116" s="5">
        <f t="shared" si="119"/>
        <v>2.6590000000000007</v>
      </c>
      <c r="E116" s="5">
        <f t="shared" si="120"/>
        <v>0.45899999999999996</v>
      </c>
      <c r="F116" s="5">
        <f t="shared" si="121"/>
        <v>3.8590000000000004</v>
      </c>
      <c r="G116" s="5">
        <f t="shared" si="122"/>
        <v>-5.1969476111796915</v>
      </c>
      <c r="H116" s="5">
        <f t="shared" si="123"/>
        <v>2.613300547899721</v>
      </c>
      <c r="I116" s="5">
        <f t="shared" si="124"/>
        <v>-1.9556946251617353</v>
      </c>
      <c r="J116" s="5">
        <f t="shared" si="125"/>
        <v>-4.124734079918504</v>
      </c>
      <c r="K116" s="5">
        <f t="shared" si="115"/>
        <v>-298.41557978741827</v>
      </c>
      <c r="L116" s="5">
        <f t="shared" si="126"/>
        <v>226.09020545913793</v>
      </c>
      <c r="M116" s="5">
        <f t="shared" si="127"/>
        <v>-80.74567891009745</v>
      </c>
      <c r="N116" s="5">
        <f t="shared" si="128"/>
        <v>-268.4005494411819</v>
      </c>
      <c r="O116" s="5">
        <f t="shared" si="116"/>
        <v>-0.5055260585586085</v>
      </c>
      <c r="P116" s="5">
        <f t="shared" si="129"/>
        <v>0.2529026022765405</v>
      </c>
      <c r="Q116" s="5">
        <f t="shared" si="130"/>
        <v>-0.19077816431202166</v>
      </c>
      <c r="R116" s="5">
        <f t="shared" si="131"/>
        <v>-0.4006873242015503</v>
      </c>
      <c r="S116" s="5">
        <f t="shared" si="132"/>
        <v>69841.7065848606</v>
      </c>
      <c r="T116" s="5">
        <f t="shared" si="133"/>
        <v>71823.92609472047</v>
      </c>
      <c r="U116" s="5">
        <f t="shared" si="134"/>
        <v>13.868524238765966</v>
      </c>
      <c r="V116" s="10">
        <f t="shared" si="135"/>
        <v>-298.3329325522307</v>
      </c>
    </row>
    <row r="117" spans="1:22" ht="12.75">
      <c r="A117" s="5">
        <f t="shared" si="136"/>
        <v>3.600000000000001</v>
      </c>
      <c r="B117" s="5">
        <f t="shared" si="137"/>
        <v>1.2</v>
      </c>
      <c r="C117" s="5">
        <f t="shared" si="118"/>
        <v>4.800000000000001</v>
      </c>
      <c r="D117" s="5">
        <f t="shared" si="119"/>
        <v>2.859000000000001</v>
      </c>
      <c r="E117" s="5">
        <f t="shared" si="120"/>
        <v>0.45899999999999996</v>
      </c>
      <c r="F117" s="5">
        <f t="shared" si="121"/>
        <v>4.059000000000001</v>
      </c>
      <c r="G117" s="5">
        <f t="shared" si="122"/>
        <v>-3.526091597810128</v>
      </c>
      <c r="H117" s="5">
        <f t="shared" si="123"/>
        <v>1.7698587983007839</v>
      </c>
      <c r="I117" s="5">
        <f t="shared" si="124"/>
        <v>-1.3282721834240996</v>
      </c>
      <c r="J117" s="5">
        <f t="shared" si="125"/>
        <v>-2.79725498601375</v>
      </c>
      <c r="K117" s="5">
        <f t="shared" si="115"/>
        <v>-298.41557978741827</v>
      </c>
      <c r="L117" s="5">
        <f t="shared" si="126"/>
        <v>226.09020545913793</v>
      </c>
      <c r="M117" s="5">
        <f t="shared" si="127"/>
        <v>-80.74567891009745</v>
      </c>
      <c r="N117" s="5">
        <f t="shared" si="128"/>
        <v>-268.4005494411819</v>
      </c>
      <c r="O117" s="5">
        <f t="shared" si="116"/>
        <v>-0.34271134107377954</v>
      </c>
      <c r="P117" s="5">
        <f t="shared" si="129"/>
        <v>0.17141980537689408</v>
      </c>
      <c r="Q117" s="5">
        <f t="shared" si="130"/>
        <v>-0.12934691529674996</v>
      </c>
      <c r="R117" s="5">
        <f t="shared" si="131"/>
        <v>-0.2716253537595721</v>
      </c>
      <c r="S117" s="5">
        <f t="shared" si="132"/>
        <v>70545.11002543877</v>
      </c>
      <c r="T117" s="5">
        <f t="shared" si="133"/>
        <v>71893.11993227869</v>
      </c>
      <c r="U117" s="5">
        <f t="shared" si="134"/>
        <v>6.3788050393203735</v>
      </c>
      <c r="V117" s="10">
        <f t="shared" si="135"/>
        <v>-298.35758172674383</v>
      </c>
    </row>
    <row r="118" spans="1:22" ht="12.75">
      <c r="A118" s="5">
        <f>$B$3</f>
        <v>0.4</v>
      </c>
      <c r="B118" s="5">
        <f aca="true" t="shared" si="138" ref="B118:B129">B100+$B$5</f>
        <v>1.4</v>
      </c>
      <c r="C118" s="5">
        <f t="shared" si="118"/>
        <v>1.7999999999999998</v>
      </c>
      <c r="D118" s="5">
        <f t="shared" si="119"/>
        <v>-0.34099999999999997</v>
      </c>
      <c r="E118" s="5">
        <f t="shared" si="120"/>
        <v>0.6589999999999999</v>
      </c>
      <c r="F118" s="5">
        <f t="shared" si="121"/>
        <v>1.0589999999999997</v>
      </c>
      <c r="G118" s="5">
        <f t="shared" si="122"/>
        <v>-52.95022538305611</v>
      </c>
      <c r="H118" s="5">
        <f t="shared" si="123"/>
        <v>1750.9488172629635</v>
      </c>
      <c r="I118" s="5">
        <f t="shared" si="124"/>
        <v>695.667877315042</v>
      </c>
      <c r="J118" s="5">
        <f t="shared" si="125"/>
        <v>-757.6196410132177</v>
      </c>
      <c r="K118" s="5">
        <f t="shared" si="115"/>
        <v>-219.075141359647</v>
      </c>
      <c r="L118" s="5">
        <f t="shared" si="126"/>
        <v>144.86561778831407</v>
      </c>
      <c r="M118" s="5">
        <f t="shared" si="127"/>
        <v>-68.03972631324316</v>
      </c>
      <c r="N118" s="5">
        <f t="shared" si="128"/>
        <v>-188.27818907754383</v>
      </c>
      <c r="O118" s="5">
        <f t="shared" si="116"/>
        <v>-109.44075847918613</v>
      </c>
      <c r="P118" s="5">
        <f t="shared" si="129"/>
        <v>62.179795665862805</v>
      </c>
      <c r="Q118" s="5">
        <f t="shared" si="130"/>
        <v>-38.21822850899082</v>
      </c>
      <c r="R118" s="5">
        <f t="shared" si="131"/>
        <v>-89.82745891165695</v>
      </c>
      <c r="S118" s="5">
        <f t="shared" si="132"/>
        <v>324149.6888922212</v>
      </c>
      <c r="T118" s="5">
        <f t="shared" si="133"/>
        <v>9692.54627019627</v>
      </c>
      <c r="U118" s="5">
        <f t="shared" si="134"/>
        <v>445946.398475964</v>
      </c>
      <c r="V118" s="10">
        <f t="shared" si="135"/>
        <v>-29.919023376796915</v>
      </c>
    </row>
    <row r="119" spans="1:22" ht="12.75">
      <c r="A119" s="5">
        <f>A118+$B$4/2</f>
        <v>0.5</v>
      </c>
      <c r="B119" s="5">
        <f t="shared" si="138"/>
        <v>1.4</v>
      </c>
      <c r="C119" s="5">
        <f t="shared" si="118"/>
        <v>1.9</v>
      </c>
      <c r="D119" s="5">
        <f t="shared" si="119"/>
        <v>-0.241</v>
      </c>
      <c r="E119" s="5">
        <f t="shared" si="120"/>
        <v>0.6589999999999999</v>
      </c>
      <c r="F119" s="5">
        <f t="shared" si="121"/>
        <v>1.1589999999999998</v>
      </c>
      <c r="G119" s="5">
        <f t="shared" si="122"/>
        <v>-294.43509285127163</v>
      </c>
      <c r="H119" s="5">
        <f t="shared" si="123"/>
        <v>1316.1862441133685</v>
      </c>
      <c r="I119" s="5">
        <f t="shared" si="124"/>
        <v>373.97276198905405</v>
      </c>
      <c r="J119" s="5">
        <f t="shared" si="125"/>
        <v>-718.4618206250418</v>
      </c>
      <c r="K119" s="5">
        <f t="shared" si="115"/>
        <v>-219.075141359647</v>
      </c>
      <c r="L119" s="5">
        <f t="shared" si="126"/>
        <v>144.86561778831407</v>
      </c>
      <c r="M119" s="5">
        <f t="shared" si="127"/>
        <v>-68.03972631324316</v>
      </c>
      <c r="N119" s="5">
        <f t="shared" si="128"/>
        <v>-188.27818907754383</v>
      </c>
      <c r="O119" s="5">
        <f t="shared" si="116"/>
        <v>-91.19073312392841</v>
      </c>
      <c r="P119" s="5">
        <f t="shared" si="129"/>
        <v>50.651879909898426</v>
      </c>
      <c r="Q119" s="5">
        <f t="shared" si="130"/>
        <v>-32.32604871489028</v>
      </c>
      <c r="R119" s="5">
        <f t="shared" si="131"/>
        <v>-74.36710904010596</v>
      </c>
      <c r="S119" s="5">
        <f t="shared" si="132"/>
        <v>281094.6831608931</v>
      </c>
      <c r="T119" s="5">
        <f t="shared" si="133"/>
        <v>12975.734155295577</v>
      </c>
      <c r="U119" s="5">
        <f t="shared" si="134"/>
        <v>414857.9974916816</v>
      </c>
      <c r="V119" s="10">
        <f t="shared" si="135"/>
        <v>-275.01023973530096</v>
      </c>
    </row>
    <row r="120" spans="1:22" ht="12.75">
      <c r="A120" s="5">
        <f>A118+$B$4</f>
        <v>0.6000000000000001</v>
      </c>
      <c r="B120" s="5">
        <f t="shared" si="138"/>
        <v>1.4</v>
      </c>
      <c r="C120" s="5">
        <f t="shared" si="118"/>
        <v>2</v>
      </c>
      <c r="D120" s="5">
        <f t="shared" si="119"/>
        <v>-0.1409999999999999</v>
      </c>
      <c r="E120" s="5">
        <f t="shared" si="120"/>
        <v>0.6589999999999999</v>
      </c>
      <c r="F120" s="5">
        <f t="shared" si="121"/>
        <v>1.259</v>
      </c>
      <c r="G120" s="5">
        <f t="shared" si="122"/>
        <v>-412.4534451169976</v>
      </c>
      <c r="H120" s="5">
        <f t="shared" si="123"/>
        <v>998.6353354305352</v>
      </c>
      <c r="I120" s="5">
        <f t="shared" si="124"/>
        <v>173.1483988102285</v>
      </c>
      <c r="J120" s="5">
        <f t="shared" si="125"/>
        <v>-655.7189295971157</v>
      </c>
      <c r="K120" s="5">
        <f t="shared" si="115"/>
        <v>-219.075141359647</v>
      </c>
      <c r="L120" s="5">
        <f t="shared" si="126"/>
        <v>144.86561778831407</v>
      </c>
      <c r="M120" s="5">
        <f t="shared" si="127"/>
        <v>-68.03972631324316</v>
      </c>
      <c r="N120" s="5">
        <f t="shared" si="128"/>
        <v>-188.27818907754383</v>
      </c>
      <c r="O120" s="5">
        <f t="shared" si="116"/>
        <v>-75.81544389394756</v>
      </c>
      <c r="P120" s="5">
        <f t="shared" si="129"/>
        <v>41.335379792672434</v>
      </c>
      <c r="Q120" s="5">
        <f t="shared" si="130"/>
        <v>-27.19785206400026</v>
      </c>
      <c r="R120" s="5">
        <f t="shared" si="131"/>
        <v>-61.506217291918375</v>
      </c>
      <c r="S120" s="5">
        <f t="shared" si="132"/>
        <v>218500.84589748568</v>
      </c>
      <c r="T120" s="5">
        <f t="shared" si="133"/>
        <v>16071.132830415416</v>
      </c>
      <c r="U120" s="5">
        <f t="shared" si="134"/>
        <v>353088.7474650992</v>
      </c>
      <c r="V120" s="10">
        <f t="shared" si="135"/>
        <v>-396.7097407509459</v>
      </c>
    </row>
    <row r="121" spans="1:22" ht="12.75">
      <c r="A121" s="5">
        <f aca="true" t="shared" si="139" ref="A121:A129">A120+$B$4</f>
        <v>0.8</v>
      </c>
      <c r="B121" s="5">
        <f t="shared" si="138"/>
        <v>1.4</v>
      </c>
      <c r="C121" s="5">
        <f t="shared" si="118"/>
        <v>2.2</v>
      </c>
      <c r="D121" s="5">
        <f t="shared" si="119"/>
        <v>0.05900000000000005</v>
      </c>
      <c r="E121" s="5">
        <f t="shared" si="120"/>
        <v>0.6589999999999999</v>
      </c>
      <c r="F121" s="5">
        <f t="shared" si="121"/>
        <v>1.459</v>
      </c>
      <c r="G121" s="5">
        <f t="shared" si="122"/>
        <v>-452.6219327078665</v>
      </c>
      <c r="H121" s="5">
        <f t="shared" si="123"/>
        <v>590.4286725788785</v>
      </c>
      <c r="I121" s="5">
        <f t="shared" si="124"/>
        <v>-19.755931513867324</v>
      </c>
      <c r="J121" s="5">
        <f t="shared" si="125"/>
        <v>-509.81172975433645</v>
      </c>
      <c r="K121" s="5">
        <f t="shared" si="115"/>
        <v>-219.075141359647</v>
      </c>
      <c r="L121" s="5">
        <f t="shared" si="126"/>
        <v>144.86561778831407</v>
      </c>
      <c r="M121" s="5">
        <f t="shared" si="127"/>
        <v>-68.03972631324316</v>
      </c>
      <c r="N121" s="5">
        <f t="shared" si="128"/>
        <v>-188.27818907754383</v>
      </c>
      <c r="O121" s="5">
        <f t="shared" si="116"/>
        <v>-52.141473426970386</v>
      </c>
      <c r="P121" s="5">
        <f t="shared" si="129"/>
        <v>27.645771225005923</v>
      </c>
      <c r="Q121" s="5">
        <f t="shared" si="130"/>
        <v>-19.02976689640022</v>
      </c>
      <c r="R121" s="5">
        <f t="shared" si="131"/>
        <v>-41.97575701315513</v>
      </c>
      <c r="S121" s="5">
        <f t="shared" si="132"/>
        <v>103383.81778015467</v>
      </c>
      <c r="T121" s="5">
        <f t="shared" si="133"/>
        <v>21404.401627955074</v>
      </c>
      <c r="U121" s="5">
        <f t="shared" si="134"/>
        <v>218870.49739068735</v>
      </c>
      <c r="V121" s="10">
        <f t="shared" si="135"/>
        <v>-445.59698634326065</v>
      </c>
    </row>
    <row r="122" spans="1:22" ht="12.75">
      <c r="A122" s="5">
        <f t="shared" si="139"/>
        <v>1</v>
      </c>
      <c r="B122" s="5">
        <f t="shared" si="138"/>
        <v>1.4</v>
      </c>
      <c r="C122" s="5">
        <f t="shared" si="118"/>
        <v>2.4</v>
      </c>
      <c r="D122" s="5">
        <f t="shared" si="119"/>
        <v>0.259</v>
      </c>
      <c r="E122" s="5">
        <f t="shared" si="120"/>
        <v>0.6589999999999999</v>
      </c>
      <c r="F122" s="5">
        <f t="shared" si="121"/>
        <v>1.6589999999999998</v>
      </c>
      <c r="G122" s="5">
        <f t="shared" si="122"/>
        <v>-386.32834110216135</v>
      </c>
      <c r="H122" s="5">
        <f t="shared" si="123"/>
        <v>360.4789899925066</v>
      </c>
      <c r="I122" s="5">
        <f t="shared" si="124"/>
        <v>-76.40329869787413</v>
      </c>
      <c r="J122" s="5">
        <f t="shared" si="125"/>
        <v>-375.6008603916546</v>
      </c>
      <c r="K122" s="5">
        <f t="shared" si="115"/>
        <v>-219.075141359647</v>
      </c>
      <c r="L122" s="5">
        <f t="shared" si="126"/>
        <v>144.86561778831407</v>
      </c>
      <c r="M122" s="5">
        <f t="shared" si="127"/>
        <v>-68.03972631324316</v>
      </c>
      <c r="N122" s="5">
        <f t="shared" si="128"/>
        <v>-188.27818907754383</v>
      </c>
      <c r="O122" s="5">
        <f t="shared" si="116"/>
        <v>-35.689059945385516</v>
      </c>
      <c r="P122" s="5">
        <f t="shared" si="129"/>
        <v>18.568270154518203</v>
      </c>
      <c r="Q122" s="5">
        <f t="shared" si="130"/>
        <v>-13.172267953925472</v>
      </c>
      <c r="R122" s="5">
        <f t="shared" si="131"/>
        <v>-28.58393218217558</v>
      </c>
      <c r="S122" s="5">
        <f t="shared" si="132"/>
        <v>35089.78318825437</v>
      </c>
      <c r="T122" s="5">
        <f t="shared" si="133"/>
        <v>25502.25568536387</v>
      </c>
      <c r="U122" s="5">
        <f t="shared" si="134"/>
        <v>120420.74846394268</v>
      </c>
      <c r="V122" s="10">
        <f t="shared" si="135"/>
        <v>-391.8445286703159</v>
      </c>
    </row>
    <row r="123" spans="1:22" ht="12.75">
      <c r="A123" s="5">
        <f t="shared" si="139"/>
        <v>1.2</v>
      </c>
      <c r="B123" s="5">
        <f t="shared" si="138"/>
        <v>1.4</v>
      </c>
      <c r="C123" s="5">
        <f t="shared" si="118"/>
        <v>2.5999999999999996</v>
      </c>
      <c r="D123" s="5">
        <f t="shared" si="119"/>
        <v>0.45899999999999996</v>
      </c>
      <c r="E123" s="5">
        <f t="shared" si="120"/>
        <v>0.6589999999999999</v>
      </c>
      <c r="F123" s="5">
        <f t="shared" si="121"/>
        <v>1.8589999999999995</v>
      </c>
      <c r="G123" s="5">
        <f t="shared" si="122"/>
        <v>-298.41557978741827</v>
      </c>
      <c r="H123" s="5">
        <f t="shared" si="123"/>
        <v>226.09020545913793</v>
      </c>
      <c r="I123" s="5">
        <f t="shared" si="124"/>
        <v>-80.74567891009745</v>
      </c>
      <c r="J123" s="5">
        <f t="shared" si="125"/>
        <v>-268.4005494411819</v>
      </c>
      <c r="K123" s="5">
        <f aca="true" t="shared" si="140" ref="K123:K144">$E$4*(EXP(-2*$E$5*E123)-2*EXP(-$E$5*E123))</f>
        <v>-219.075141359647</v>
      </c>
      <c r="L123" s="5">
        <f t="shared" si="126"/>
        <v>144.86561778831407</v>
      </c>
      <c r="M123" s="5">
        <f t="shared" si="127"/>
        <v>-68.03972631324316</v>
      </c>
      <c r="N123" s="5">
        <f t="shared" si="128"/>
        <v>-188.27818907754383</v>
      </c>
      <c r="O123" s="5">
        <f aca="true" t="shared" si="141" ref="O123:O144">$F$4*(EXP(-2*$F$5*F123)-2*EXP(-$F$5*F123))</f>
        <v>-24.350574600814376</v>
      </c>
      <c r="P123" s="5">
        <f t="shared" si="129"/>
        <v>12.507851347072416</v>
      </c>
      <c r="Q123" s="5">
        <f t="shared" si="130"/>
        <v>-9.054327832441357</v>
      </c>
      <c r="R123" s="5">
        <f t="shared" si="131"/>
        <v>-19.43584445051146</v>
      </c>
      <c r="S123" s="5">
        <f t="shared" si="132"/>
        <v>6419.592630240682</v>
      </c>
      <c r="T123" s="5">
        <f t="shared" si="133"/>
        <v>28507.737339153562</v>
      </c>
      <c r="U123" s="5">
        <f t="shared" si="134"/>
        <v>61983.42433109156</v>
      </c>
      <c r="V123" s="10">
        <f t="shared" si="135"/>
        <v>-323.04748225294793</v>
      </c>
    </row>
    <row r="124" spans="1:22" ht="12.75">
      <c r="A124" s="5">
        <f t="shared" si="139"/>
        <v>1.4</v>
      </c>
      <c r="B124" s="5">
        <f t="shared" si="138"/>
        <v>1.4</v>
      </c>
      <c r="C124" s="5">
        <f t="shared" si="118"/>
        <v>2.8</v>
      </c>
      <c r="D124" s="5">
        <f t="shared" si="119"/>
        <v>0.6589999999999999</v>
      </c>
      <c r="E124" s="5">
        <f t="shared" si="120"/>
        <v>0.6589999999999999</v>
      </c>
      <c r="F124" s="5">
        <f t="shared" si="121"/>
        <v>2.0589999999999997</v>
      </c>
      <c r="G124" s="5">
        <f t="shared" si="122"/>
        <v>-219.075141359647</v>
      </c>
      <c r="H124" s="5">
        <f t="shared" si="123"/>
        <v>144.86561778831407</v>
      </c>
      <c r="I124" s="5">
        <f t="shared" si="124"/>
        <v>-68.03972631324316</v>
      </c>
      <c r="J124" s="5">
        <f t="shared" si="125"/>
        <v>-188.27818907754383</v>
      </c>
      <c r="K124" s="5">
        <f t="shared" si="140"/>
        <v>-219.075141359647</v>
      </c>
      <c r="L124" s="5">
        <f t="shared" si="126"/>
        <v>144.86561778831407</v>
      </c>
      <c r="M124" s="5">
        <f t="shared" si="127"/>
        <v>-68.03972631324316</v>
      </c>
      <c r="N124" s="5">
        <f t="shared" si="128"/>
        <v>-188.27818907754383</v>
      </c>
      <c r="O124" s="5">
        <f t="shared" si="141"/>
        <v>-16.579139333287827</v>
      </c>
      <c r="P124" s="5">
        <f t="shared" si="129"/>
        <v>8.442385342644375</v>
      </c>
      <c r="Q124" s="5">
        <f t="shared" si="130"/>
        <v>-6.195206592775963</v>
      </c>
      <c r="R124" s="5">
        <f t="shared" si="131"/>
        <v>-13.202386427170794</v>
      </c>
      <c r="S124" s="5">
        <f t="shared" si="132"/>
        <v>0</v>
      </c>
      <c r="T124" s="5">
        <f t="shared" si="133"/>
        <v>30651.53667367236</v>
      </c>
      <c r="U124" s="5">
        <f t="shared" si="134"/>
        <v>30651.53667367236</v>
      </c>
      <c r="V124" s="10">
        <f t="shared" si="135"/>
        <v>-271.2397109996883</v>
      </c>
    </row>
    <row r="125" spans="1:22" ht="12.75">
      <c r="A125" s="5">
        <f t="shared" si="139"/>
        <v>1.5999999999999999</v>
      </c>
      <c r="B125" s="5">
        <f t="shared" si="138"/>
        <v>1.4</v>
      </c>
      <c r="C125" s="5">
        <f t="shared" si="118"/>
        <v>3</v>
      </c>
      <c r="D125" s="5">
        <f t="shared" si="119"/>
        <v>0.8589999999999999</v>
      </c>
      <c r="E125" s="5">
        <f t="shared" si="120"/>
        <v>0.6589999999999999</v>
      </c>
      <c r="F125" s="5">
        <f t="shared" si="121"/>
        <v>2.259</v>
      </c>
      <c r="G125" s="5">
        <f t="shared" si="122"/>
        <v>-156.21874337216317</v>
      </c>
      <c r="H125" s="5">
        <f t="shared" si="123"/>
        <v>94.34287454002862</v>
      </c>
      <c r="I125" s="5">
        <f t="shared" si="124"/>
        <v>-52.23567193860358</v>
      </c>
      <c r="J125" s="5">
        <f t="shared" si="125"/>
        <v>-130.54025780682733</v>
      </c>
      <c r="K125" s="5">
        <f t="shared" si="140"/>
        <v>-219.075141359647</v>
      </c>
      <c r="L125" s="5">
        <f t="shared" si="126"/>
        <v>144.86561778831407</v>
      </c>
      <c r="M125" s="5">
        <f t="shared" si="127"/>
        <v>-68.03972631324316</v>
      </c>
      <c r="N125" s="5">
        <f t="shared" si="128"/>
        <v>-188.27818907754383</v>
      </c>
      <c r="O125" s="5">
        <f t="shared" si="141"/>
        <v>-11.271867554491674</v>
      </c>
      <c r="P125" s="5">
        <f t="shared" si="129"/>
        <v>5.706153727555095</v>
      </c>
      <c r="Q125" s="5">
        <f t="shared" si="130"/>
        <v>-4.225988722442265</v>
      </c>
      <c r="R125" s="5">
        <f t="shared" si="131"/>
        <v>-8.962096316312993</v>
      </c>
      <c r="S125" s="5">
        <f t="shared" si="132"/>
        <v>3333.6687074219826</v>
      </c>
      <c r="T125" s="5">
        <f t="shared" si="133"/>
        <v>32154.26112315434</v>
      </c>
      <c r="U125" s="5">
        <f t="shared" si="134"/>
        <v>14781.249351413582</v>
      </c>
      <c r="V125" s="10">
        <f t="shared" si="135"/>
        <v>-241.9147934615953</v>
      </c>
    </row>
    <row r="126" spans="1:22" ht="12.75">
      <c r="A126" s="5">
        <f t="shared" si="139"/>
        <v>1.7999999999999998</v>
      </c>
      <c r="B126" s="5">
        <f t="shared" si="138"/>
        <v>1.4</v>
      </c>
      <c r="C126" s="5">
        <f t="shared" si="118"/>
        <v>3.1999999999999997</v>
      </c>
      <c r="D126" s="5">
        <f t="shared" si="119"/>
        <v>1.0589999999999997</v>
      </c>
      <c r="E126" s="5">
        <f t="shared" si="120"/>
        <v>0.6589999999999999</v>
      </c>
      <c r="F126" s="5">
        <f t="shared" si="121"/>
        <v>2.4589999999999996</v>
      </c>
      <c r="G126" s="5">
        <f t="shared" si="122"/>
        <v>-109.44075847918613</v>
      </c>
      <c r="H126" s="5">
        <f t="shared" si="123"/>
        <v>62.179795665862805</v>
      </c>
      <c r="I126" s="5">
        <f t="shared" si="124"/>
        <v>-38.21822850899082</v>
      </c>
      <c r="J126" s="5">
        <f t="shared" si="125"/>
        <v>-89.82745891165695</v>
      </c>
      <c r="K126" s="5">
        <f t="shared" si="140"/>
        <v>-219.075141359647</v>
      </c>
      <c r="L126" s="5">
        <f t="shared" si="126"/>
        <v>144.86561778831407</v>
      </c>
      <c r="M126" s="5">
        <f t="shared" si="127"/>
        <v>-68.03972631324316</v>
      </c>
      <c r="N126" s="5">
        <f t="shared" si="128"/>
        <v>-188.27818907754383</v>
      </c>
      <c r="O126" s="5">
        <f t="shared" si="141"/>
        <v>-7.656192339220464</v>
      </c>
      <c r="P126" s="5">
        <f t="shared" si="129"/>
        <v>3.8603627639183964</v>
      </c>
      <c r="Q126" s="5">
        <f t="shared" si="130"/>
        <v>-2.876821971417837</v>
      </c>
      <c r="R126" s="5">
        <f t="shared" si="131"/>
        <v>-6.080923065470106</v>
      </c>
      <c r="S126" s="5">
        <f t="shared" si="132"/>
        <v>9692.54627019627</v>
      </c>
      <c r="T126" s="5">
        <f t="shared" si="133"/>
        <v>33195.84374227436</v>
      </c>
      <c r="U126" s="5">
        <f t="shared" si="134"/>
        <v>7013.482266236658</v>
      </c>
      <c r="V126" s="10">
        <f t="shared" si="135"/>
        <v>-228.28498295086723</v>
      </c>
    </row>
    <row r="127" spans="1:22" ht="12.75">
      <c r="A127" s="5">
        <f t="shared" si="139"/>
        <v>1.9999999999999998</v>
      </c>
      <c r="B127" s="5">
        <f t="shared" si="138"/>
        <v>1.4</v>
      </c>
      <c r="C127" s="5">
        <f t="shared" si="118"/>
        <v>3.3999999999999995</v>
      </c>
      <c r="D127" s="5">
        <f t="shared" si="119"/>
        <v>1.259</v>
      </c>
      <c r="E127" s="5">
        <f t="shared" si="120"/>
        <v>0.6589999999999999</v>
      </c>
      <c r="F127" s="5">
        <f t="shared" si="121"/>
        <v>2.6589999999999994</v>
      </c>
      <c r="G127" s="5">
        <f t="shared" si="122"/>
        <v>-75.81544389394756</v>
      </c>
      <c r="H127" s="5">
        <f t="shared" si="123"/>
        <v>41.335379792672434</v>
      </c>
      <c r="I127" s="5">
        <f t="shared" si="124"/>
        <v>-27.19785206400026</v>
      </c>
      <c r="J127" s="5">
        <f t="shared" si="125"/>
        <v>-61.506217291918375</v>
      </c>
      <c r="K127" s="5">
        <f t="shared" si="140"/>
        <v>-219.075141359647</v>
      </c>
      <c r="L127" s="5">
        <f t="shared" si="126"/>
        <v>144.86561778831407</v>
      </c>
      <c r="M127" s="5">
        <f t="shared" si="127"/>
        <v>-68.03972631324316</v>
      </c>
      <c r="N127" s="5">
        <f t="shared" si="128"/>
        <v>-188.27818907754383</v>
      </c>
      <c r="O127" s="5">
        <f t="shared" si="141"/>
        <v>-5.196947611179705</v>
      </c>
      <c r="P127" s="5">
        <f t="shared" si="129"/>
        <v>2.613300547899728</v>
      </c>
      <c r="Q127" s="5">
        <f t="shared" si="130"/>
        <v>-1.95569462516174</v>
      </c>
      <c r="R127" s="5">
        <f t="shared" si="131"/>
        <v>-4.124734079918515</v>
      </c>
      <c r="S127" s="5">
        <f t="shared" si="132"/>
        <v>16071.132830415416</v>
      </c>
      <c r="T127" s="5">
        <f t="shared" si="133"/>
        <v>33912.494987562415</v>
      </c>
      <c r="U127" s="5">
        <f t="shared" si="134"/>
        <v>3292.634615609022</v>
      </c>
      <c r="V127" s="10">
        <f t="shared" si="135"/>
        <v>-222.5685420402417</v>
      </c>
    </row>
    <row r="128" spans="1:22" ht="12.75">
      <c r="A128" s="5">
        <f t="shared" si="139"/>
        <v>2.1999999999999997</v>
      </c>
      <c r="B128" s="5">
        <f t="shared" si="138"/>
        <v>1.4</v>
      </c>
      <c r="C128" s="5">
        <f t="shared" si="118"/>
        <v>3.5999999999999996</v>
      </c>
      <c r="D128" s="5">
        <f t="shared" si="119"/>
        <v>1.4589999999999996</v>
      </c>
      <c r="E128" s="5">
        <f t="shared" si="120"/>
        <v>0.6589999999999999</v>
      </c>
      <c r="F128" s="5">
        <f t="shared" si="121"/>
        <v>2.8589999999999995</v>
      </c>
      <c r="G128" s="5">
        <f t="shared" si="122"/>
        <v>-52.141473426970435</v>
      </c>
      <c r="H128" s="5">
        <f t="shared" si="123"/>
        <v>27.64577122500595</v>
      </c>
      <c r="I128" s="5">
        <f t="shared" si="124"/>
        <v>-19.029766896400233</v>
      </c>
      <c r="J128" s="5">
        <f t="shared" si="125"/>
        <v>-41.975757013155174</v>
      </c>
      <c r="K128" s="5">
        <f t="shared" si="140"/>
        <v>-219.075141359647</v>
      </c>
      <c r="L128" s="5">
        <f t="shared" si="126"/>
        <v>144.86561778831407</v>
      </c>
      <c r="M128" s="5">
        <f t="shared" si="127"/>
        <v>-68.03972631324316</v>
      </c>
      <c r="N128" s="5">
        <f t="shared" si="128"/>
        <v>-188.27818907754383</v>
      </c>
      <c r="O128" s="5">
        <f t="shared" si="141"/>
        <v>-3.526091597810138</v>
      </c>
      <c r="P128" s="5">
        <f t="shared" si="129"/>
        <v>1.7698587983007887</v>
      </c>
      <c r="Q128" s="5">
        <f t="shared" si="130"/>
        <v>-1.3282721834241031</v>
      </c>
      <c r="R128" s="5">
        <f t="shared" si="131"/>
        <v>-2.797254986013758</v>
      </c>
      <c r="S128" s="5">
        <f t="shared" si="132"/>
        <v>21404.401627955056</v>
      </c>
      <c r="T128" s="5">
        <f t="shared" si="133"/>
        <v>34403.176911466515</v>
      </c>
      <c r="U128" s="5">
        <f t="shared" si="134"/>
        <v>1534.9550210907244</v>
      </c>
      <c r="V128" s="10">
        <f t="shared" si="135"/>
        <v>-220.2766531635144</v>
      </c>
    </row>
    <row r="129" spans="1:22" ht="12.75">
      <c r="A129" s="5">
        <f t="shared" si="139"/>
        <v>2.4</v>
      </c>
      <c r="B129" s="5">
        <f t="shared" si="138"/>
        <v>1.4</v>
      </c>
      <c r="C129" s="5">
        <f aca="true" t="shared" si="142" ref="C129:C158">A129+B129</f>
        <v>3.8</v>
      </c>
      <c r="D129" s="5">
        <f aca="true" t="shared" si="143" ref="D129:D158">A129-$D$3</f>
        <v>1.6589999999999998</v>
      </c>
      <c r="E129" s="5">
        <f aca="true" t="shared" si="144" ref="E129:E158">B129-$E$3</f>
        <v>0.6589999999999999</v>
      </c>
      <c r="F129" s="5">
        <f aca="true" t="shared" si="145" ref="F129:F158">C129-$F$3</f>
        <v>3.0589999999999997</v>
      </c>
      <c r="G129" s="5">
        <f aca="true" t="shared" si="146" ref="G129:G158">$D$4*(EXP(-2*$D$5*D129)-2*EXP(-$D$5*D129))</f>
        <v>-35.689059945385516</v>
      </c>
      <c r="H129" s="5">
        <f aca="true" t="shared" si="147" ref="H129:H158">0.5*$D$4*(EXP(-2*$D$5*D129)+2*EXP(-$D$5*D129))</f>
        <v>18.568270154518203</v>
      </c>
      <c r="I129" s="5">
        <f aca="true" t="shared" si="148" ref="I129:I158">0.5*(G129*(1+$M$2)+H129*(1-$M$2))</f>
        <v>-13.172267953925472</v>
      </c>
      <c r="J129" s="5">
        <f aca="true" t="shared" si="149" ref="J129:J158">0.5*(G129*(1+$M$2)-H129*(1-$M$2))</f>
        <v>-28.58393218217558</v>
      </c>
      <c r="K129" s="5">
        <f t="shared" si="140"/>
        <v>-219.075141359647</v>
      </c>
      <c r="L129" s="5">
        <f aca="true" t="shared" si="150" ref="L129:L158">0.5*$E$4*(EXP(-2*$E$5*E129)+2*EXP(-$E$5*E129))</f>
        <v>144.86561778831407</v>
      </c>
      <c r="M129" s="5">
        <f aca="true" t="shared" si="151" ref="M129:M158">0.5*(K129*(1+$M$2)+L129*(1-$M$2))</f>
        <v>-68.03972631324316</v>
      </c>
      <c r="N129" s="5">
        <f aca="true" t="shared" si="152" ref="N129:N158">0.5*(K129*(1+$M$2)-L129*(1-$M$2))</f>
        <v>-188.27818907754383</v>
      </c>
      <c r="O129" s="5">
        <f t="shared" si="141"/>
        <v>-2.39171881584305</v>
      </c>
      <c r="P129" s="5">
        <f aca="true" t="shared" si="153" ref="P129:P158">0.5*$F$4*(EXP(-2*$F$5*F129)+2*EXP(-$F$5*F129))</f>
        <v>1.1989900322890341</v>
      </c>
      <c r="Q129" s="5">
        <f aca="true" t="shared" si="154" ref="Q129:Q158">0.5*(O129*(1+$M$2)+P129*(1-$M$2))</f>
        <v>-0.9015746438682352</v>
      </c>
      <c r="R129" s="5">
        <f aca="true" t="shared" si="155" ref="R129:R158">0.5*(O129*(1+$M$2)-P129*(1-$M$2))</f>
        <v>-1.8967363706681333</v>
      </c>
      <c r="S129" s="5">
        <f aca="true" t="shared" si="156" ref="S129:S158">(J129-N129)^2</f>
        <v>25502.25568536387</v>
      </c>
      <c r="T129" s="5">
        <f aca="true" t="shared" si="157" ref="T129:T158">(N129-R129)^2</f>
        <v>34738.045913125345</v>
      </c>
      <c r="U129" s="5">
        <f aca="true" t="shared" si="158" ref="U129:U158">(R129-J129)^2</f>
        <v>712.2064202817406</v>
      </c>
      <c r="V129" s="10">
        <f t="shared" si="135"/>
        <v>-219.3915068938316</v>
      </c>
    </row>
    <row r="130" spans="1:22" ht="12.75">
      <c r="A130" s="5">
        <f aca="true" t="shared" si="159" ref="A130:A135">A129+$B$4</f>
        <v>2.6</v>
      </c>
      <c r="B130" s="5">
        <f aca="true" t="shared" si="160" ref="B130:B135">B112+$B$5</f>
        <v>1.4</v>
      </c>
      <c r="C130" s="5">
        <f t="shared" si="118"/>
        <v>4</v>
      </c>
      <c r="D130" s="5">
        <f t="shared" si="119"/>
        <v>1.859</v>
      </c>
      <c r="E130" s="5">
        <f t="shared" si="120"/>
        <v>0.6589999999999999</v>
      </c>
      <c r="F130" s="5">
        <f t="shared" si="121"/>
        <v>3.259</v>
      </c>
      <c r="G130" s="5">
        <f t="shared" si="122"/>
        <v>-24.35057460081435</v>
      </c>
      <c r="H130" s="5">
        <f t="shared" si="123"/>
        <v>12.507851347072405</v>
      </c>
      <c r="I130" s="5">
        <f t="shared" si="124"/>
        <v>-9.054327832441345</v>
      </c>
      <c r="J130" s="5">
        <f t="shared" si="125"/>
        <v>-19.435844450511443</v>
      </c>
      <c r="K130" s="5">
        <f t="shared" si="140"/>
        <v>-219.075141359647</v>
      </c>
      <c r="L130" s="5">
        <f t="shared" si="126"/>
        <v>144.86561778831407</v>
      </c>
      <c r="M130" s="5">
        <f t="shared" si="127"/>
        <v>-68.03972631324316</v>
      </c>
      <c r="N130" s="5">
        <f t="shared" si="128"/>
        <v>-188.27818907754383</v>
      </c>
      <c r="O130" s="5">
        <f t="shared" si="141"/>
        <v>-1.6219576385270327</v>
      </c>
      <c r="P130" s="5">
        <f t="shared" si="129"/>
        <v>0.8124173646619791</v>
      </c>
      <c r="Q130" s="5">
        <f t="shared" si="130"/>
        <v>-0.6116920122035927</v>
      </c>
      <c r="R130" s="5">
        <f t="shared" si="131"/>
        <v>-1.2859984248730354</v>
      </c>
      <c r="S130" s="5">
        <f t="shared" si="132"/>
        <v>28507.737339153573</v>
      </c>
      <c r="T130" s="5">
        <f t="shared" si="133"/>
        <v>34966.07936508478</v>
      </c>
      <c r="U130" s="5">
        <f t="shared" si="134"/>
        <v>329.4169107543823</v>
      </c>
      <c r="V130" s="10">
        <f t="shared" si="135"/>
        <v>-219.07348998931667</v>
      </c>
    </row>
    <row r="131" spans="1:22" ht="12.75">
      <c r="A131" s="5">
        <f t="shared" si="159"/>
        <v>2.8000000000000003</v>
      </c>
      <c r="B131" s="5">
        <f t="shared" si="160"/>
        <v>1.4</v>
      </c>
      <c r="C131" s="5">
        <f>A131+B131</f>
        <v>4.2</v>
      </c>
      <c r="D131" s="5">
        <f>A131-$D$3</f>
        <v>2.059</v>
      </c>
      <c r="E131" s="5">
        <f>B131-$E$3</f>
        <v>0.6589999999999999</v>
      </c>
      <c r="F131" s="5">
        <f>C131-$F$3</f>
        <v>3.459</v>
      </c>
      <c r="G131" s="5">
        <f>$D$4*(EXP(-2*$D$5*D131)-2*EXP(-$D$5*D131))</f>
        <v>-16.57913933328781</v>
      </c>
      <c r="H131" s="5">
        <f>0.5*$D$4*(EXP(-2*$D$5*D131)+2*EXP(-$D$5*D131))</f>
        <v>8.442385342644368</v>
      </c>
      <c r="I131" s="5">
        <f>0.5*(G131*(1+$M$2)+H131*(1-$M$2))</f>
        <v>-6.195206592775955</v>
      </c>
      <c r="J131" s="5">
        <f>0.5*(G131*(1+$M$2)-H131*(1-$M$2))</f>
        <v>-13.202386427170781</v>
      </c>
      <c r="K131" s="5">
        <f t="shared" si="140"/>
        <v>-219.075141359647</v>
      </c>
      <c r="L131" s="5">
        <f>0.5*$E$4*(EXP(-2*$E$5*E131)+2*EXP(-$E$5*E131))</f>
        <v>144.86561778831407</v>
      </c>
      <c r="M131" s="5">
        <f>0.5*(K131*(1+$M$2)+L131*(1-$M$2))</f>
        <v>-68.03972631324316</v>
      </c>
      <c r="N131" s="5">
        <f>0.5*(K131*(1+$M$2)-L131*(1-$M$2))</f>
        <v>-188.27818907754383</v>
      </c>
      <c r="O131" s="5">
        <f t="shared" si="141"/>
        <v>-1.0997902734980833</v>
      </c>
      <c r="P131" s="5">
        <f>0.5*$F$4*(EXP(-2*$F$5*F131)+2*EXP(-$F$5*F131))</f>
        <v>0.5505561591587935</v>
      </c>
      <c r="Q131" s="5">
        <f>0.5*(O131*(1+$M$2)+P131*(1-$M$2))</f>
        <v>-0.4148965039454795</v>
      </c>
      <c r="R131" s="5">
        <f>0.5*(O131*(1+$M$2)-P131*(1-$M$2))</f>
        <v>-0.871858116047278</v>
      </c>
      <c r="S131" s="5">
        <f>(J131-N131)^2</f>
        <v>30651.53667367237</v>
      </c>
      <c r="T131" s="5">
        <f>(N131-R131)^2</f>
        <v>35121.13288444999</v>
      </c>
      <c r="U131" s="5">
        <f>(R131-J131)^2</f>
        <v>152.04192843141823</v>
      </c>
      <c r="V131" s="10">
        <f t="shared" si="135"/>
        <v>-218.97881084087982</v>
      </c>
    </row>
    <row r="132" spans="1:22" ht="12.75">
      <c r="A132" s="5">
        <f t="shared" si="159"/>
        <v>3.0000000000000004</v>
      </c>
      <c r="B132" s="5">
        <f t="shared" si="160"/>
        <v>1.4</v>
      </c>
      <c r="C132" s="5">
        <f>A132+B132</f>
        <v>4.4</v>
      </c>
      <c r="D132" s="5">
        <f>A132-$D$3</f>
        <v>2.2590000000000003</v>
      </c>
      <c r="E132" s="5">
        <f>B132-$E$3</f>
        <v>0.6589999999999999</v>
      </c>
      <c r="F132" s="5">
        <f>C132-$F$3</f>
        <v>3.6590000000000003</v>
      </c>
      <c r="G132" s="5">
        <f>$D$4*(EXP(-2*$D$5*D132)-2*EXP(-$D$5*D132))</f>
        <v>-11.271867554491662</v>
      </c>
      <c r="H132" s="5">
        <f>0.5*$D$4*(EXP(-2*$D$5*D132)+2*EXP(-$D$5*D132))</f>
        <v>5.7061537275550895</v>
      </c>
      <c r="I132" s="5">
        <f>0.5*(G132*(1+$M$2)+H132*(1-$M$2))</f>
        <v>-4.22598872244226</v>
      </c>
      <c r="J132" s="5">
        <f>0.5*(G132*(1+$M$2)-H132*(1-$M$2))</f>
        <v>-8.962096316312984</v>
      </c>
      <c r="K132" s="5">
        <f t="shared" si="140"/>
        <v>-219.075141359647</v>
      </c>
      <c r="L132" s="5">
        <f>0.5*$E$4*(EXP(-2*$E$5*E132)+2*EXP(-$E$5*E132))</f>
        <v>144.86561778831407</v>
      </c>
      <c r="M132" s="5">
        <f>0.5*(K132*(1+$M$2)+L132*(1-$M$2))</f>
        <v>-68.03972631324316</v>
      </c>
      <c r="N132" s="5">
        <f>0.5*(K132*(1+$M$2)-L132*(1-$M$2))</f>
        <v>-188.27818907754383</v>
      </c>
      <c r="O132" s="5">
        <f t="shared" si="141"/>
        <v>-0.7456589885868586</v>
      </c>
      <c r="P132" s="5">
        <f>0.5*$F$4*(EXP(-2*$F$5*F132)+2*EXP(-$F$5*F132))</f>
        <v>0.3731332390530045</v>
      </c>
      <c r="Q132" s="5">
        <f>0.5*(O132*(1+$M$2)+P132*(1-$M$2))</f>
        <v>-0.2813602141163154</v>
      </c>
      <c r="R132" s="5">
        <f>0.5*(O132*(1+$M$2)-P132*(1-$M$2))</f>
        <v>-0.5910608025303091</v>
      </c>
      <c r="S132" s="5">
        <f>(J132-N132)^2</f>
        <v>32154.26112315434</v>
      </c>
      <c r="T132" s="5">
        <f>(N132-R132)^2</f>
        <v>35226.45812012138</v>
      </c>
      <c r="U132" s="5">
        <f>(R132-J132)^2</f>
        <v>70.07423557301075</v>
      </c>
      <c r="V132" s="10">
        <f t="shared" si="135"/>
        <v>-218.96737791178063</v>
      </c>
    </row>
    <row r="133" spans="1:22" ht="12.75">
      <c r="A133" s="5">
        <f t="shared" si="159"/>
        <v>3.2000000000000006</v>
      </c>
      <c r="B133" s="5">
        <f t="shared" si="160"/>
        <v>1.4</v>
      </c>
      <c r="C133" s="5">
        <f>A133+B133</f>
        <v>4.6000000000000005</v>
      </c>
      <c r="D133" s="5">
        <f>A133-$D$3</f>
        <v>2.4590000000000005</v>
      </c>
      <c r="E133" s="5">
        <f>B133-$E$3</f>
        <v>0.6589999999999999</v>
      </c>
      <c r="F133" s="5">
        <f>C133-$F$3</f>
        <v>3.8590000000000004</v>
      </c>
      <c r="G133" s="5">
        <f>$D$4*(EXP(-2*$D$5*D133)-2*EXP(-$D$5*D133))</f>
        <v>-7.65619233922045</v>
      </c>
      <c r="H133" s="5">
        <f>0.5*$D$4*(EXP(-2*$D$5*D133)+2*EXP(-$D$5*D133))</f>
        <v>3.860362763918389</v>
      </c>
      <c r="I133" s="5">
        <f>0.5*(G133*(1+$M$2)+H133*(1-$M$2))</f>
        <v>-2.876821971417832</v>
      </c>
      <c r="J133" s="5">
        <f>0.5*(G133*(1+$M$2)-H133*(1-$M$2))</f>
        <v>-6.0809230654700945</v>
      </c>
      <c r="K133" s="5">
        <f t="shared" si="140"/>
        <v>-219.075141359647</v>
      </c>
      <c r="L133" s="5">
        <f>0.5*$E$4*(EXP(-2*$E$5*E133)+2*EXP(-$E$5*E133))</f>
        <v>144.86561778831407</v>
      </c>
      <c r="M133" s="5">
        <f>0.5*(K133*(1+$M$2)+L133*(1-$M$2))</f>
        <v>-68.03972631324316</v>
      </c>
      <c r="N133" s="5">
        <f>0.5*(K133*(1+$M$2)-L133*(1-$M$2))</f>
        <v>-188.27818907754383</v>
      </c>
      <c r="O133" s="5">
        <f t="shared" si="141"/>
        <v>-0.5055260585586085</v>
      </c>
      <c r="P133" s="5">
        <f>0.5*$F$4*(EXP(-2*$F$5*F133)+2*EXP(-$F$5*F133))</f>
        <v>0.2529026022765405</v>
      </c>
      <c r="Q133" s="5">
        <f>0.5*(O133*(1+$M$2)+P133*(1-$M$2))</f>
        <v>-0.19077816431202166</v>
      </c>
      <c r="R133" s="5">
        <f>0.5*(O133*(1+$M$2)-P133*(1-$M$2))</f>
        <v>-0.4006873242015503</v>
      </c>
      <c r="S133" s="5">
        <f>(J133-N133)^2</f>
        <v>33195.84374227436</v>
      </c>
      <c r="T133" s="5">
        <f>(N133-R133)^2</f>
        <v>35297.95566507713</v>
      </c>
      <c r="U133" s="5">
        <f>(R133-J133)^2</f>
        <v>32.265078076384604</v>
      </c>
      <c r="V133" s="10">
        <f t="shared" si="135"/>
        <v>-218.98298098625122</v>
      </c>
    </row>
    <row r="134" spans="1:22" ht="12.75">
      <c r="A134" s="5">
        <f t="shared" si="159"/>
        <v>3.400000000000001</v>
      </c>
      <c r="B134" s="5">
        <f t="shared" si="160"/>
        <v>1.4</v>
      </c>
      <c r="C134" s="5">
        <f>A134+B134</f>
        <v>4.800000000000001</v>
      </c>
      <c r="D134" s="5">
        <f>A134-$D$3</f>
        <v>2.6590000000000007</v>
      </c>
      <c r="E134" s="5">
        <f>B134-$E$3</f>
        <v>0.6589999999999999</v>
      </c>
      <c r="F134" s="5">
        <f>C134-$F$3</f>
        <v>4.059000000000001</v>
      </c>
      <c r="G134" s="5">
        <f>$D$4*(EXP(-2*$D$5*D134)-2*EXP(-$D$5*D134))</f>
        <v>-5.1969476111796915</v>
      </c>
      <c r="H134" s="5">
        <f>0.5*$D$4*(EXP(-2*$D$5*D134)+2*EXP(-$D$5*D134))</f>
        <v>2.613300547899721</v>
      </c>
      <c r="I134" s="5">
        <f>0.5*(G134*(1+$M$2)+H134*(1-$M$2))</f>
        <v>-1.9556946251617353</v>
      </c>
      <c r="J134" s="5">
        <f>0.5*(G134*(1+$M$2)-H134*(1-$M$2))</f>
        <v>-4.124734079918504</v>
      </c>
      <c r="K134" s="5">
        <f t="shared" si="140"/>
        <v>-219.075141359647</v>
      </c>
      <c r="L134" s="5">
        <f>0.5*$E$4*(EXP(-2*$E$5*E134)+2*EXP(-$E$5*E134))</f>
        <v>144.86561778831407</v>
      </c>
      <c r="M134" s="5">
        <f>0.5*(K134*(1+$M$2)+L134*(1-$M$2))</f>
        <v>-68.03972631324316</v>
      </c>
      <c r="N134" s="5">
        <f>0.5*(K134*(1+$M$2)-L134*(1-$M$2))</f>
        <v>-188.27818907754383</v>
      </c>
      <c r="O134" s="5">
        <f t="shared" si="141"/>
        <v>-0.34271134107377954</v>
      </c>
      <c r="P134" s="5">
        <f>0.5*$F$4*(EXP(-2*$F$5*F134)+2*EXP(-$F$5*F134))</f>
        <v>0.17141980537689408</v>
      </c>
      <c r="Q134" s="5">
        <f>0.5*(O134*(1+$M$2)+P134*(1-$M$2))</f>
        <v>-0.12934691529674996</v>
      </c>
      <c r="R134" s="5">
        <f>0.5*(O134*(1+$M$2)-P134*(1-$M$2))</f>
        <v>-0.2716253537595721</v>
      </c>
      <c r="S134" s="5">
        <f>(J134-N134)^2</f>
        <v>33912.494987562415</v>
      </c>
      <c r="T134" s="5">
        <f>(N134-R134)^2</f>
        <v>35346.46800322535</v>
      </c>
      <c r="U134" s="5">
        <f>(R134-J134)^2</f>
        <v>14.846446855602107</v>
      </c>
      <c r="V134" s="10">
        <f t="shared" si="135"/>
        <v>-219.00401221527642</v>
      </c>
    </row>
    <row r="135" spans="1:22" ht="12.75">
      <c r="A135" s="5">
        <f t="shared" si="159"/>
        <v>3.600000000000001</v>
      </c>
      <c r="B135" s="5">
        <f t="shared" si="160"/>
        <v>1.4</v>
      </c>
      <c r="C135" s="5">
        <f>A135+B135</f>
        <v>5.000000000000001</v>
      </c>
      <c r="D135" s="5">
        <f>A135-$D$3</f>
        <v>2.859000000000001</v>
      </c>
      <c r="E135" s="5">
        <f>B135-$E$3</f>
        <v>0.6589999999999999</v>
      </c>
      <c r="F135" s="5">
        <f>C135-$F$3</f>
        <v>4.259000000000001</v>
      </c>
      <c r="G135" s="5">
        <f>$D$4*(EXP(-2*$D$5*D135)-2*EXP(-$D$5*D135))</f>
        <v>-3.526091597810128</v>
      </c>
      <c r="H135" s="5">
        <f>0.5*$D$4*(EXP(-2*$D$5*D135)+2*EXP(-$D$5*D135))</f>
        <v>1.7698587983007839</v>
      </c>
      <c r="I135" s="5">
        <f>0.5*(G135*(1+$M$2)+H135*(1-$M$2))</f>
        <v>-1.3282721834240996</v>
      </c>
      <c r="J135" s="5">
        <f>0.5*(G135*(1+$M$2)-H135*(1-$M$2))</f>
        <v>-2.79725498601375</v>
      </c>
      <c r="K135" s="5">
        <f t="shared" si="140"/>
        <v>-219.075141359647</v>
      </c>
      <c r="L135" s="5">
        <f>0.5*$E$4*(EXP(-2*$E$5*E135)+2*EXP(-$E$5*E135))</f>
        <v>144.86561778831407</v>
      </c>
      <c r="M135" s="5">
        <f>0.5*(K135*(1+$M$2)+L135*(1-$M$2))</f>
        <v>-68.03972631324316</v>
      </c>
      <c r="N135" s="5">
        <f>0.5*(K135*(1+$M$2)-L135*(1-$M$2))</f>
        <v>-188.27818907754383</v>
      </c>
      <c r="O135" s="5">
        <f t="shared" si="141"/>
        <v>-0.23232768329059067</v>
      </c>
      <c r="P135" s="5">
        <f>0.5*$F$4*(EXP(-2*$F$5*F135)+2*EXP(-$F$5*F135))</f>
        <v>0.11619331208573747</v>
      </c>
      <c r="Q135" s="5">
        <f>0.5*(O135*(1+$M$2)+P135*(1-$M$2))</f>
        <v>-0.08769147020941448</v>
      </c>
      <c r="R135" s="5">
        <f>0.5*(O135*(1+$M$2)-P135*(1-$M$2))</f>
        <v>-0.1841319192405766</v>
      </c>
      <c r="S135" s="5">
        <f>(J135-N135)^2</f>
        <v>34403.17691146653</v>
      </c>
      <c r="T135" s="5">
        <f>(N135-R135)^2</f>
        <v>35379.37433827105</v>
      </c>
      <c r="U135" s="5">
        <f>(R135-J135)^2</f>
        <v>6.828412162102035</v>
      </c>
      <c r="V135" s="10">
        <f t="shared" si="135"/>
        <v>-219.02298633102103</v>
      </c>
    </row>
    <row r="136" spans="1:22" ht="12.75">
      <c r="A136" s="5">
        <f>$B$3</f>
        <v>0.4</v>
      </c>
      <c r="B136" s="5">
        <f aca="true" t="shared" si="161" ref="B136:B147">B118+$B$5</f>
        <v>1.5999999999999999</v>
      </c>
      <c r="C136" s="5">
        <f t="shared" si="142"/>
        <v>2</v>
      </c>
      <c r="D136" s="5">
        <f t="shared" si="143"/>
        <v>-0.34099999999999997</v>
      </c>
      <c r="E136" s="5">
        <f t="shared" si="144"/>
        <v>0.8589999999999999</v>
      </c>
      <c r="F136" s="5">
        <f t="shared" si="145"/>
        <v>1.259</v>
      </c>
      <c r="G136" s="5">
        <f t="shared" si="146"/>
        <v>-52.95022538305611</v>
      </c>
      <c r="H136" s="5">
        <f t="shared" si="147"/>
        <v>1750.9488172629635</v>
      </c>
      <c r="I136" s="5">
        <f t="shared" si="148"/>
        <v>695.667877315042</v>
      </c>
      <c r="J136" s="5">
        <f t="shared" si="149"/>
        <v>-757.6196410132177</v>
      </c>
      <c r="K136" s="5">
        <f t="shared" si="140"/>
        <v>-156.21874337216317</v>
      </c>
      <c r="L136" s="5">
        <f t="shared" si="150"/>
        <v>94.34287454002862</v>
      </c>
      <c r="M136" s="5">
        <f t="shared" si="151"/>
        <v>-52.23567193860358</v>
      </c>
      <c r="N136" s="5">
        <f t="shared" si="152"/>
        <v>-130.54025780682733</v>
      </c>
      <c r="O136" s="5">
        <f t="shared" si="141"/>
        <v>-75.81544389394756</v>
      </c>
      <c r="P136" s="5">
        <f t="shared" si="153"/>
        <v>41.335379792672434</v>
      </c>
      <c r="Q136" s="5">
        <f t="shared" si="154"/>
        <v>-27.19785206400026</v>
      </c>
      <c r="R136" s="5">
        <f t="shared" si="155"/>
        <v>-61.506217291918375</v>
      </c>
      <c r="S136" s="5">
        <f t="shared" si="156"/>
        <v>393228.552842507</v>
      </c>
      <c r="T136" s="5">
        <f t="shared" si="157"/>
        <v>4765.698749814091</v>
      </c>
      <c r="U136" s="5">
        <f t="shared" si="158"/>
        <v>484573.89868498925</v>
      </c>
      <c r="V136" s="10">
        <f t="shared" si="135"/>
        <v>-41.07504928798485</v>
      </c>
    </row>
    <row r="137" spans="1:22" ht="12.75">
      <c r="A137" s="5">
        <f>A136+$B$4/2</f>
        <v>0.5</v>
      </c>
      <c r="B137" s="5">
        <f t="shared" si="161"/>
        <v>1.5999999999999999</v>
      </c>
      <c r="C137" s="5">
        <f t="shared" si="142"/>
        <v>2.0999999999999996</v>
      </c>
      <c r="D137" s="5">
        <f t="shared" si="143"/>
        <v>-0.241</v>
      </c>
      <c r="E137" s="5">
        <f t="shared" si="144"/>
        <v>0.8589999999999999</v>
      </c>
      <c r="F137" s="5">
        <f t="shared" si="145"/>
        <v>1.3589999999999995</v>
      </c>
      <c r="G137" s="5">
        <f t="shared" si="146"/>
        <v>-294.43509285127163</v>
      </c>
      <c r="H137" s="5">
        <f t="shared" si="147"/>
        <v>1316.1862441133685</v>
      </c>
      <c r="I137" s="5">
        <f t="shared" si="148"/>
        <v>373.97276198905405</v>
      </c>
      <c r="J137" s="5">
        <f t="shared" si="149"/>
        <v>-718.4618206250418</v>
      </c>
      <c r="K137" s="5">
        <f t="shared" si="140"/>
        <v>-156.21874337216317</v>
      </c>
      <c r="L137" s="5">
        <f t="shared" si="150"/>
        <v>94.34287454002862</v>
      </c>
      <c r="M137" s="5">
        <f t="shared" si="151"/>
        <v>-52.23567193860358</v>
      </c>
      <c r="N137" s="5">
        <f t="shared" si="152"/>
        <v>-130.54025780682733</v>
      </c>
      <c r="O137" s="5">
        <f t="shared" si="141"/>
        <v>-62.91959880200269</v>
      </c>
      <c r="P137" s="5">
        <f t="shared" si="153"/>
        <v>33.78330524361509</v>
      </c>
      <c r="Q137" s="5">
        <f t="shared" si="154"/>
        <v>-22.78789362307131</v>
      </c>
      <c r="R137" s="5">
        <f t="shared" si="155"/>
        <v>-50.82803697527183</v>
      </c>
      <c r="S137" s="5">
        <f t="shared" si="156"/>
        <v>345651.76402661175</v>
      </c>
      <c r="T137" s="5">
        <f t="shared" si="157"/>
        <v>6354.038149898671</v>
      </c>
      <c r="U137" s="5">
        <f t="shared" si="158"/>
        <v>445734.8690705078</v>
      </c>
      <c r="V137" s="10">
        <f t="shared" si="135"/>
        <v>-284.28429577772994</v>
      </c>
    </row>
    <row r="138" spans="1:22" ht="12.75">
      <c r="A138" s="5">
        <f>A136+$B$4</f>
        <v>0.6000000000000001</v>
      </c>
      <c r="B138" s="5">
        <f t="shared" si="161"/>
        <v>1.5999999999999999</v>
      </c>
      <c r="C138" s="5">
        <f t="shared" si="142"/>
        <v>2.2</v>
      </c>
      <c r="D138" s="5">
        <f t="shared" si="143"/>
        <v>-0.1409999999999999</v>
      </c>
      <c r="E138" s="5">
        <f t="shared" si="144"/>
        <v>0.8589999999999999</v>
      </c>
      <c r="F138" s="5">
        <f t="shared" si="145"/>
        <v>1.459</v>
      </c>
      <c r="G138" s="5">
        <f t="shared" si="146"/>
        <v>-412.4534451169976</v>
      </c>
      <c r="H138" s="5">
        <f t="shared" si="147"/>
        <v>998.6353354305352</v>
      </c>
      <c r="I138" s="5">
        <f t="shared" si="148"/>
        <v>173.1483988102285</v>
      </c>
      <c r="J138" s="5">
        <f t="shared" si="149"/>
        <v>-655.7189295971157</v>
      </c>
      <c r="K138" s="5">
        <f t="shared" si="140"/>
        <v>-156.21874337216317</v>
      </c>
      <c r="L138" s="5">
        <f t="shared" si="150"/>
        <v>94.34287454002862</v>
      </c>
      <c r="M138" s="5">
        <f t="shared" si="151"/>
        <v>-52.23567193860358</v>
      </c>
      <c r="N138" s="5">
        <f t="shared" si="152"/>
        <v>-130.54025780682733</v>
      </c>
      <c r="O138" s="5">
        <f t="shared" si="141"/>
        <v>-52.141473426970386</v>
      </c>
      <c r="P138" s="5">
        <f t="shared" si="153"/>
        <v>27.645771225005923</v>
      </c>
      <c r="Q138" s="5">
        <f t="shared" si="154"/>
        <v>-19.02976689640022</v>
      </c>
      <c r="R138" s="5">
        <f t="shared" si="155"/>
        <v>-41.97575701315513</v>
      </c>
      <c r="S138" s="5">
        <f t="shared" si="156"/>
        <v>275812.63730341144</v>
      </c>
      <c r="T138" s="5">
        <f t="shared" si="157"/>
        <v>7843.670800832363</v>
      </c>
      <c r="U138" s="5">
        <f t="shared" si="158"/>
        <v>376680.68189342524</v>
      </c>
      <c r="V138" s="10">
        <f aca="true" t="shared" si="162" ref="V138:V160">(I138+M138+Q138-SQRT(0.5*(S138+T138+U138)))/(1+$M$2)</f>
        <v>-404.0341384916484</v>
      </c>
    </row>
    <row r="139" spans="1:22" ht="12.75">
      <c r="A139" s="5">
        <f aca="true" t="shared" si="163" ref="A139:A147">A138+$B$4</f>
        <v>0.8</v>
      </c>
      <c r="B139" s="5">
        <f t="shared" si="161"/>
        <v>1.5999999999999999</v>
      </c>
      <c r="C139" s="5">
        <f t="shared" si="142"/>
        <v>2.4</v>
      </c>
      <c r="D139" s="5">
        <f t="shared" si="143"/>
        <v>0.05900000000000005</v>
      </c>
      <c r="E139" s="5">
        <f t="shared" si="144"/>
        <v>0.8589999999999999</v>
      </c>
      <c r="F139" s="5">
        <f t="shared" si="145"/>
        <v>1.6589999999999998</v>
      </c>
      <c r="G139" s="5">
        <f t="shared" si="146"/>
        <v>-452.6219327078665</v>
      </c>
      <c r="H139" s="5">
        <f t="shared" si="147"/>
        <v>590.4286725788785</v>
      </c>
      <c r="I139" s="5">
        <f t="shared" si="148"/>
        <v>-19.755931513867324</v>
      </c>
      <c r="J139" s="5">
        <f t="shared" si="149"/>
        <v>-509.81172975433645</v>
      </c>
      <c r="K139" s="5">
        <f t="shared" si="140"/>
        <v>-156.21874337216317</v>
      </c>
      <c r="L139" s="5">
        <f t="shared" si="150"/>
        <v>94.34287454002862</v>
      </c>
      <c r="M139" s="5">
        <f t="shared" si="151"/>
        <v>-52.23567193860358</v>
      </c>
      <c r="N139" s="5">
        <f t="shared" si="152"/>
        <v>-130.54025780682733</v>
      </c>
      <c r="O139" s="5">
        <f t="shared" si="141"/>
        <v>-35.689059945385516</v>
      </c>
      <c r="P139" s="5">
        <f t="shared" si="153"/>
        <v>18.568270154518203</v>
      </c>
      <c r="Q139" s="5">
        <f t="shared" si="154"/>
        <v>-13.172267953925472</v>
      </c>
      <c r="R139" s="5">
        <f t="shared" si="155"/>
        <v>-28.58393218217558</v>
      </c>
      <c r="S139" s="5">
        <f t="shared" si="156"/>
        <v>143846.84943323018</v>
      </c>
      <c r="T139" s="5">
        <f t="shared" si="157"/>
        <v>10395.09233488002</v>
      </c>
      <c r="U139" s="5">
        <f t="shared" si="158"/>
        <v>231580.1931561526</v>
      </c>
      <c r="V139" s="10">
        <f t="shared" si="162"/>
        <v>-448.1882870134404</v>
      </c>
    </row>
    <row r="140" spans="1:22" ht="12.75">
      <c r="A140" s="5">
        <f t="shared" si="163"/>
        <v>1</v>
      </c>
      <c r="B140" s="5">
        <f t="shared" si="161"/>
        <v>1.5999999999999999</v>
      </c>
      <c r="C140" s="5">
        <f t="shared" si="142"/>
        <v>2.5999999999999996</v>
      </c>
      <c r="D140" s="5">
        <f t="shared" si="143"/>
        <v>0.259</v>
      </c>
      <c r="E140" s="5">
        <f t="shared" si="144"/>
        <v>0.8589999999999999</v>
      </c>
      <c r="F140" s="5">
        <f t="shared" si="145"/>
        <v>1.8589999999999995</v>
      </c>
      <c r="G140" s="5">
        <f t="shared" si="146"/>
        <v>-386.32834110216135</v>
      </c>
      <c r="H140" s="5">
        <f t="shared" si="147"/>
        <v>360.4789899925066</v>
      </c>
      <c r="I140" s="5">
        <f t="shared" si="148"/>
        <v>-76.40329869787413</v>
      </c>
      <c r="J140" s="5">
        <f t="shared" si="149"/>
        <v>-375.6008603916546</v>
      </c>
      <c r="K140" s="5">
        <f t="shared" si="140"/>
        <v>-156.21874337216317</v>
      </c>
      <c r="L140" s="5">
        <f t="shared" si="150"/>
        <v>94.34287454002862</v>
      </c>
      <c r="M140" s="5">
        <f t="shared" si="151"/>
        <v>-52.23567193860358</v>
      </c>
      <c r="N140" s="5">
        <f t="shared" si="152"/>
        <v>-130.54025780682733</v>
      </c>
      <c r="O140" s="5">
        <f t="shared" si="141"/>
        <v>-24.350574600814376</v>
      </c>
      <c r="P140" s="5">
        <f t="shared" si="153"/>
        <v>12.507851347072416</v>
      </c>
      <c r="Q140" s="5">
        <f t="shared" si="154"/>
        <v>-9.054327832441357</v>
      </c>
      <c r="R140" s="5">
        <f t="shared" si="155"/>
        <v>-19.43584445051146</v>
      </c>
      <c r="S140" s="5">
        <f t="shared" si="156"/>
        <v>60054.69893923864</v>
      </c>
      <c r="T140" s="5">
        <f t="shared" si="157"/>
        <v>12344.190667251098</v>
      </c>
      <c r="U140" s="5">
        <f t="shared" si="158"/>
        <v>126853.51858035472</v>
      </c>
      <c r="V140" s="10">
        <f t="shared" si="162"/>
        <v>-387.4611007893354</v>
      </c>
    </row>
    <row r="141" spans="1:22" ht="12.75">
      <c r="A141" s="5">
        <f t="shared" si="163"/>
        <v>1.2</v>
      </c>
      <c r="B141" s="5">
        <f t="shared" si="161"/>
        <v>1.5999999999999999</v>
      </c>
      <c r="C141" s="5">
        <f t="shared" si="142"/>
        <v>2.8</v>
      </c>
      <c r="D141" s="5">
        <f t="shared" si="143"/>
        <v>0.45899999999999996</v>
      </c>
      <c r="E141" s="5">
        <f t="shared" si="144"/>
        <v>0.8589999999999999</v>
      </c>
      <c r="F141" s="5">
        <f t="shared" si="145"/>
        <v>2.0589999999999997</v>
      </c>
      <c r="G141" s="5">
        <f t="shared" si="146"/>
        <v>-298.41557978741827</v>
      </c>
      <c r="H141" s="5">
        <f t="shared" si="147"/>
        <v>226.09020545913793</v>
      </c>
      <c r="I141" s="5">
        <f t="shared" si="148"/>
        <v>-80.74567891009745</v>
      </c>
      <c r="J141" s="5">
        <f t="shared" si="149"/>
        <v>-268.4005494411819</v>
      </c>
      <c r="K141" s="5">
        <f t="shared" si="140"/>
        <v>-156.21874337216317</v>
      </c>
      <c r="L141" s="5">
        <f t="shared" si="150"/>
        <v>94.34287454002862</v>
      </c>
      <c r="M141" s="5">
        <f t="shared" si="151"/>
        <v>-52.23567193860358</v>
      </c>
      <c r="N141" s="5">
        <f t="shared" si="152"/>
        <v>-130.54025780682733</v>
      </c>
      <c r="O141" s="5">
        <f t="shared" si="141"/>
        <v>-16.579139333287827</v>
      </c>
      <c r="P141" s="5">
        <f t="shared" si="153"/>
        <v>8.442385342644375</v>
      </c>
      <c r="Q141" s="5">
        <f t="shared" si="154"/>
        <v>-6.195206592775963</v>
      </c>
      <c r="R141" s="5">
        <f t="shared" si="155"/>
        <v>-13.202386427170794</v>
      </c>
      <c r="S141" s="5">
        <f t="shared" si="156"/>
        <v>19005.460009509297</v>
      </c>
      <c r="T141" s="5">
        <f t="shared" si="157"/>
        <v>13768.17605990882</v>
      </c>
      <c r="U141" s="5">
        <f t="shared" si="158"/>
        <v>65126.1024057258</v>
      </c>
      <c r="V141" s="10">
        <f t="shared" si="162"/>
        <v>-308.0536160911344</v>
      </c>
    </row>
    <row r="142" spans="1:22" ht="12.75">
      <c r="A142" s="5">
        <f t="shared" si="163"/>
        <v>1.4</v>
      </c>
      <c r="B142" s="5">
        <f t="shared" si="161"/>
        <v>1.5999999999999999</v>
      </c>
      <c r="C142" s="5">
        <f t="shared" si="142"/>
        <v>3</v>
      </c>
      <c r="D142" s="5">
        <f t="shared" si="143"/>
        <v>0.6589999999999999</v>
      </c>
      <c r="E142" s="5">
        <f t="shared" si="144"/>
        <v>0.8589999999999999</v>
      </c>
      <c r="F142" s="5">
        <f t="shared" si="145"/>
        <v>2.259</v>
      </c>
      <c r="G142" s="5">
        <f t="shared" si="146"/>
        <v>-219.075141359647</v>
      </c>
      <c r="H142" s="5">
        <f t="shared" si="147"/>
        <v>144.86561778831407</v>
      </c>
      <c r="I142" s="5">
        <f t="shared" si="148"/>
        <v>-68.03972631324316</v>
      </c>
      <c r="J142" s="5">
        <f t="shared" si="149"/>
        <v>-188.27818907754383</v>
      </c>
      <c r="K142" s="5">
        <f t="shared" si="140"/>
        <v>-156.21874337216317</v>
      </c>
      <c r="L142" s="5">
        <f t="shared" si="150"/>
        <v>94.34287454002862</v>
      </c>
      <c r="M142" s="5">
        <f t="shared" si="151"/>
        <v>-52.23567193860358</v>
      </c>
      <c r="N142" s="5">
        <f t="shared" si="152"/>
        <v>-130.54025780682733</v>
      </c>
      <c r="O142" s="5">
        <f t="shared" si="141"/>
        <v>-11.271867554491674</v>
      </c>
      <c r="P142" s="5">
        <f t="shared" si="153"/>
        <v>5.706153727555095</v>
      </c>
      <c r="Q142" s="5">
        <f t="shared" si="154"/>
        <v>-4.225988722442265</v>
      </c>
      <c r="R142" s="5">
        <f t="shared" si="155"/>
        <v>-8.962096316312993</v>
      </c>
      <c r="S142" s="5">
        <f t="shared" si="156"/>
        <v>3333.6687074219826</v>
      </c>
      <c r="T142" s="5">
        <f t="shared" si="157"/>
        <v>14781.249351413582</v>
      </c>
      <c r="U142" s="5">
        <f t="shared" si="158"/>
        <v>32154.26112315434</v>
      </c>
      <c r="V142" s="10">
        <f t="shared" si="162"/>
        <v>-241.9147934615953</v>
      </c>
    </row>
    <row r="143" spans="1:22" ht="12.75">
      <c r="A143" s="5">
        <f t="shared" si="163"/>
        <v>1.5999999999999999</v>
      </c>
      <c r="B143" s="5">
        <f t="shared" si="161"/>
        <v>1.5999999999999999</v>
      </c>
      <c r="C143" s="5">
        <f t="shared" si="142"/>
        <v>3.1999999999999997</v>
      </c>
      <c r="D143" s="5">
        <f t="shared" si="143"/>
        <v>0.8589999999999999</v>
      </c>
      <c r="E143" s="5">
        <f t="shared" si="144"/>
        <v>0.8589999999999999</v>
      </c>
      <c r="F143" s="5">
        <f t="shared" si="145"/>
        <v>2.4589999999999996</v>
      </c>
      <c r="G143" s="5">
        <f t="shared" si="146"/>
        <v>-156.21874337216317</v>
      </c>
      <c r="H143" s="5">
        <f t="shared" si="147"/>
        <v>94.34287454002862</v>
      </c>
      <c r="I143" s="5">
        <f t="shared" si="148"/>
        <v>-52.23567193860358</v>
      </c>
      <c r="J143" s="5">
        <f t="shared" si="149"/>
        <v>-130.54025780682733</v>
      </c>
      <c r="K143" s="5">
        <f t="shared" si="140"/>
        <v>-156.21874337216317</v>
      </c>
      <c r="L143" s="5">
        <f t="shared" si="150"/>
        <v>94.34287454002862</v>
      </c>
      <c r="M143" s="5">
        <f t="shared" si="151"/>
        <v>-52.23567193860358</v>
      </c>
      <c r="N143" s="5">
        <f t="shared" si="152"/>
        <v>-130.54025780682733</v>
      </c>
      <c r="O143" s="5">
        <f t="shared" si="141"/>
        <v>-7.656192339220464</v>
      </c>
      <c r="P143" s="5">
        <f t="shared" si="153"/>
        <v>3.8603627639183964</v>
      </c>
      <c r="Q143" s="5">
        <f t="shared" si="154"/>
        <v>-2.876821971417837</v>
      </c>
      <c r="R143" s="5">
        <f t="shared" si="155"/>
        <v>-6.080923065470106</v>
      </c>
      <c r="S143" s="5">
        <f t="shared" si="156"/>
        <v>0</v>
      </c>
      <c r="T143" s="5">
        <f t="shared" si="157"/>
        <v>15490.12600426121</v>
      </c>
      <c r="U143" s="5">
        <f t="shared" si="158"/>
        <v>15490.12600426121</v>
      </c>
      <c r="V143" s="10">
        <f t="shared" si="162"/>
        <v>-198.1260688803267</v>
      </c>
    </row>
    <row r="144" spans="1:22" ht="12.75">
      <c r="A144" s="5">
        <f t="shared" si="163"/>
        <v>1.7999999999999998</v>
      </c>
      <c r="B144" s="5">
        <f t="shared" si="161"/>
        <v>1.5999999999999999</v>
      </c>
      <c r="C144" s="5">
        <f t="shared" si="142"/>
        <v>3.3999999999999995</v>
      </c>
      <c r="D144" s="5">
        <f t="shared" si="143"/>
        <v>1.0589999999999997</v>
      </c>
      <c r="E144" s="5">
        <f t="shared" si="144"/>
        <v>0.8589999999999999</v>
      </c>
      <c r="F144" s="5">
        <f t="shared" si="145"/>
        <v>2.6589999999999994</v>
      </c>
      <c r="G144" s="5">
        <f t="shared" si="146"/>
        <v>-109.44075847918613</v>
      </c>
      <c r="H144" s="5">
        <f t="shared" si="147"/>
        <v>62.179795665862805</v>
      </c>
      <c r="I144" s="5">
        <f t="shared" si="148"/>
        <v>-38.21822850899082</v>
      </c>
      <c r="J144" s="5">
        <f t="shared" si="149"/>
        <v>-89.82745891165695</v>
      </c>
      <c r="K144" s="5">
        <f t="shared" si="140"/>
        <v>-156.21874337216317</v>
      </c>
      <c r="L144" s="5">
        <f t="shared" si="150"/>
        <v>94.34287454002862</v>
      </c>
      <c r="M144" s="5">
        <f t="shared" si="151"/>
        <v>-52.23567193860358</v>
      </c>
      <c r="N144" s="5">
        <f t="shared" si="152"/>
        <v>-130.54025780682733</v>
      </c>
      <c r="O144" s="5">
        <f t="shared" si="141"/>
        <v>-5.196947611179705</v>
      </c>
      <c r="P144" s="5">
        <f t="shared" si="153"/>
        <v>2.613300547899728</v>
      </c>
      <c r="Q144" s="5">
        <f t="shared" si="154"/>
        <v>-1.95569462516174</v>
      </c>
      <c r="R144" s="5">
        <f t="shared" si="155"/>
        <v>-4.124734079918515</v>
      </c>
      <c r="S144" s="5">
        <f t="shared" si="156"/>
        <v>1657.5319938785865</v>
      </c>
      <c r="T144" s="5">
        <f t="shared" si="157"/>
        <v>15980.884639148646</v>
      </c>
      <c r="U144" s="5">
        <f t="shared" si="158"/>
        <v>7344.957043584676</v>
      </c>
      <c r="V144" s="10">
        <f t="shared" si="162"/>
        <v>-174.50923946590723</v>
      </c>
    </row>
    <row r="145" spans="1:22" ht="12.75">
      <c r="A145" s="5">
        <f t="shared" si="163"/>
        <v>1.9999999999999998</v>
      </c>
      <c r="B145" s="5">
        <f t="shared" si="161"/>
        <v>1.5999999999999999</v>
      </c>
      <c r="C145" s="5">
        <f t="shared" si="142"/>
        <v>3.5999999999999996</v>
      </c>
      <c r="D145" s="5">
        <f t="shared" si="143"/>
        <v>1.259</v>
      </c>
      <c r="E145" s="5">
        <f t="shared" si="144"/>
        <v>0.8589999999999999</v>
      </c>
      <c r="F145" s="5">
        <f t="shared" si="145"/>
        <v>2.8589999999999995</v>
      </c>
      <c r="G145" s="5">
        <f t="shared" si="146"/>
        <v>-75.81544389394756</v>
      </c>
      <c r="H145" s="5">
        <f t="shared" si="147"/>
        <v>41.335379792672434</v>
      </c>
      <c r="I145" s="5">
        <f t="shared" si="148"/>
        <v>-27.19785206400026</v>
      </c>
      <c r="J145" s="5">
        <f t="shared" si="149"/>
        <v>-61.506217291918375</v>
      </c>
      <c r="K145" s="5">
        <f aca="true" t="shared" si="164" ref="K145:K172">$E$4*(EXP(-2*$E$5*E145)-2*EXP(-$E$5*E145))</f>
        <v>-156.21874337216317</v>
      </c>
      <c r="L145" s="5">
        <f t="shared" si="150"/>
        <v>94.34287454002862</v>
      </c>
      <c r="M145" s="5">
        <f t="shared" si="151"/>
        <v>-52.23567193860358</v>
      </c>
      <c r="N145" s="5">
        <f t="shared" si="152"/>
        <v>-130.54025780682733</v>
      </c>
      <c r="O145" s="5">
        <f aca="true" t="shared" si="165" ref="O145:O172">$F$4*(EXP(-2*$F$5*F145)-2*EXP(-$F$5*F145))</f>
        <v>-3.526091597810138</v>
      </c>
      <c r="P145" s="5">
        <f t="shared" si="153"/>
        <v>1.7698587983007887</v>
      </c>
      <c r="Q145" s="5">
        <f t="shared" si="154"/>
        <v>-1.3282721834241031</v>
      </c>
      <c r="R145" s="5">
        <f t="shared" si="155"/>
        <v>-2.797254986013758</v>
      </c>
      <c r="S145" s="5">
        <f t="shared" si="156"/>
        <v>4765.698749814091</v>
      </c>
      <c r="T145" s="5">
        <f t="shared" si="157"/>
        <v>16318.274769678384</v>
      </c>
      <c r="U145" s="5">
        <f t="shared" si="158"/>
        <v>3446.7422550361293</v>
      </c>
      <c r="V145" s="10">
        <f t="shared" si="162"/>
        <v>-163.68450634414214</v>
      </c>
    </row>
    <row r="146" spans="1:22" ht="12.75">
      <c r="A146" s="5">
        <f t="shared" si="163"/>
        <v>2.1999999999999997</v>
      </c>
      <c r="B146" s="5">
        <f t="shared" si="161"/>
        <v>1.5999999999999999</v>
      </c>
      <c r="C146" s="5">
        <f t="shared" si="142"/>
        <v>3.8</v>
      </c>
      <c r="D146" s="5">
        <f t="shared" si="143"/>
        <v>1.4589999999999996</v>
      </c>
      <c r="E146" s="5">
        <f t="shared" si="144"/>
        <v>0.8589999999999999</v>
      </c>
      <c r="F146" s="5">
        <f t="shared" si="145"/>
        <v>3.0589999999999997</v>
      </c>
      <c r="G146" s="5">
        <f t="shared" si="146"/>
        <v>-52.141473426970435</v>
      </c>
      <c r="H146" s="5">
        <f t="shared" si="147"/>
        <v>27.64577122500595</v>
      </c>
      <c r="I146" s="5">
        <f t="shared" si="148"/>
        <v>-19.029766896400233</v>
      </c>
      <c r="J146" s="5">
        <f t="shared" si="149"/>
        <v>-41.975757013155174</v>
      </c>
      <c r="K146" s="5">
        <f t="shared" si="164"/>
        <v>-156.21874337216317</v>
      </c>
      <c r="L146" s="5">
        <f t="shared" si="150"/>
        <v>94.34287454002862</v>
      </c>
      <c r="M146" s="5">
        <f t="shared" si="151"/>
        <v>-52.23567193860358</v>
      </c>
      <c r="N146" s="5">
        <f t="shared" si="152"/>
        <v>-130.54025780682733</v>
      </c>
      <c r="O146" s="5">
        <f t="shared" si="165"/>
        <v>-2.39171881584305</v>
      </c>
      <c r="P146" s="5">
        <f t="shared" si="153"/>
        <v>1.1989900322890341</v>
      </c>
      <c r="Q146" s="5">
        <f t="shared" si="154"/>
        <v>-0.9015746438682352</v>
      </c>
      <c r="R146" s="5">
        <f t="shared" si="155"/>
        <v>-1.8967363706681333</v>
      </c>
      <c r="S146" s="5">
        <f t="shared" si="156"/>
        <v>7843.670800832356</v>
      </c>
      <c r="T146" s="5">
        <f t="shared" si="157"/>
        <v>16549.15560749555</v>
      </c>
      <c r="U146" s="5">
        <f t="shared" si="158"/>
        <v>1606.3278956609022</v>
      </c>
      <c r="V146" s="10">
        <f t="shared" si="162"/>
        <v>-159.13051424148347</v>
      </c>
    </row>
    <row r="147" spans="1:22" ht="12.75">
      <c r="A147" s="5">
        <f t="shared" si="163"/>
        <v>2.4</v>
      </c>
      <c r="B147" s="5">
        <f t="shared" si="161"/>
        <v>1.5999999999999999</v>
      </c>
      <c r="C147" s="5">
        <f t="shared" si="142"/>
        <v>4</v>
      </c>
      <c r="D147" s="5">
        <f t="shared" si="143"/>
        <v>1.6589999999999998</v>
      </c>
      <c r="E147" s="5">
        <f t="shared" si="144"/>
        <v>0.8589999999999999</v>
      </c>
      <c r="F147" s="5">
        <f t="shared" si="145"/>
        <v>3.259</v>
      </c>
      <c r="G147" s="5">
        <f t="shared" si="146"/>
        <v>-35.689059945385516</v>
      </c>
      <c r="H147" s="5">
        <f t="shared" si="147"/>
        <v>18.568270154518203</v>
      </c>
      <c r="I147" s="5">
        <f t="shared" si="148"/>
        <v>-13.172267953925472</v>
      </c>
      <c r="J147" s="5">
        <f t="shared" si="149"/>
        <v>-28.58393218217558</v>
      </c>
      <c r="K147" s="5">
        <f t="shared" si="164"/>
        <v>-156.21874337216317</v>
      </c>
      <c r="L147" s="5">
        <f t="shared" si="150"/>
        <v>94.34287454002862</v>
      </c>
      <c r="M147" s="5">
        <f t="shared" si="151"/>
        <v>-52.23567193860358</v>
      </c>
      <c r="N147" s="5">
        <f t="shared" si="152"/>
        <v>-130.54025780682733</v>
      </c>
      <c r="O147" s="5">
        <f t="shared" si="165"/>
        <v>-1.6219576385270327</v>
      </c>
      <c r="P147" s="5">
        <f t="shared" si="153"/>
        <v>0.8124173646619791</v>
      </c>
      <c r="Q147" s="5">
        <f t="shared" si="154"/>
        <v>-0.6116920122035927</v>
      </c>
      <c r="R147" s="5">
        <f t="shared" si="155"/>
        <v>-1.2859984248730354</v>
      </c>
      <c r="S147" s="5">
        <f t="shared" si="156"/>
        <v>10395.09233488002</v>
      </c>
      <c r="T147" s="5">
        <f t="shared" si="157"/>
        <v>16706.663568377517</v>
      </c>
      <c r="U147" s="5">
        <f t="shared" si="158"/>
        <v>745.1771874180778</v>
      </c>
      <c r="V147" s="10">
        <f t="shared" si="162"/>
        <v>-157.27980468544547</v>
      </c>
    </row>
    <row r="148" spans="1:22" ht="12.75">
      <c r="A148" s="5">
        <f aca="true" t="shared" si="166" ref="A148:A153">A147+$B$4</f>
        <v>2.6</v>
      </c>
      <c r="B148" s="5">
        <f aca="true" t="shared" si="167" ref="B148:B153">B130+$B$5</f>
        <v>1.5999999999999999</v>
      </c>
      <c r="C148" s="5">
        <f t="shared" si="142"/>
        <v>4.2</v>
      </c>
      <c r="D148" s="5">
        <f t="shared" si="143"/>
        <v>1.859</v>
      </c>
      <c r="E148" s="5">
        <f t="shared" si="144"/>
        <v>0.8589999999999999</v>
      </c>
      <c r="F148" s="5">
        <f t="shared" si="145"/>
        <v>3.459</v>
      </c>
      <c r="G148" s="5">
        <f t="shared" si="146"/>
        <v>-24.35057460081435</v>
      </c>
      <c r="H148" s="5">
        <f t="shared" si="147"/>
        <v>12.507851347072405</v>
      </c>
      <c r="I148" s="5">
        <f t="shared" si="148"/>
        <v>-9.054327832441345</v>
      </c>
      <c r="J148" s="5">
        <f t="shared" si="149"/>
        <v>-19.435844450511443</v>
      </c>
      <c r="K148" s="5">
        <f t="shared" si="164"/>
        <v>-156.21874337216317</v>
      </c>
      <c r="L148" s="5">
        <f t="shared" si="150"/>
        <v>94.34287454002862</v>
      </c>
      <c r="M148" s="5">
        <f t="shared" si="151"/>
        <v>-52.23567193860358</v>
      </c>
      <c r="N148" s="5">
        <f t="shared" si="152"/>
        <v>-130.54025780682733</v>
      </c>
      <c r="O148" s="5">
        <f t="shared" si="165"/>
        <v>-1.0997902734980833</v>
      </c>
      <c r="P148" s="5">
        <f t="shared" si="153"/>
        <v>0.5505561591587935</v>
      </c>
      <c r="Q148" s="5">
        <f t="shared" si="154"/>
        <v>-0.4148965039454795</v>
      </c>
      <c r="R148" s="5">
        <f t="shared" si="155"/>
        <v>-0.871858116047278</v>
      </c>
      <c r="S148" s="5">
        <f t="shared" si="156"/>
        <v>12344.190667251105</v>
      </c>
      <c r="T148" s="5">
        <f t="shared" si="157"/>
        <v>16813.89387836789</v>
      </c>
      <c r="U148" s="5">
        <f t="shared" si="158"/>
        <v>344.62158862617224</v>
      </c>
      <c r="V148" s="10">
        <f t="shared" si="162"/>
        <v>-156.54704671055225</v>
      </c>
    </row>
    <row r="149" spans="1:22" ht="12.75">
      <c r="A149" s="5">
        <f t="shared" si="166"/>
        <v>2.8000000000000003</v>
      </c>
      <c r="B149" s="5">
        <f t="shared" si="167"/>
        <v>1.5999999999999999</v>
      </c>
      <c r="C149" s="5">
        <f t="shared" si="142"/>
        <v>4.4</v>
      </c>
      <c r="D149" s="5">
        <f t="shared" si="143"/>
        <v>2.059</v>
      </c>
      <c r="E149" s="5">
        <f t="shared" si="144"/>
        <v>0.8589999999999999</v>
      </c>
      <c r="F149" s="5">
        <f t="shared" si="145"/>
        <v>3.6590000000000003</v>
      </c>
      <c r="G149" s="5">
        <f t="shared" si="146"/>
        <v>-16.57913933328781</v>
      </c>
      <c r="H149" s="5">
        <f t="shared" si="147"/>
        <v>8.442385342644368</v>
      </c>
      <c r="I149" s="5">
        <f t="shared" si="148"/>
        <v>-6.195206592775955</v>
      </c>
      <c r="J149" s="5">
        <f t="shared" si="149"/>
        <v>-13.202386427170781</v>
      </c>
      <c r="K149" s="5">
        <f t="shared" si="164"/>
        <v>-156.21874337216317</v>
      </c>
      <c r="L149" s="5">
        <f t="shared" si="150"/>
        <v>94.34287454002862</v>
      </c>
      <c r="M149" s="5">
        <f t="shared" si="151"/>
        <v>-52.23567193860358</v>
      </c>
      <c r="N149" s="5">
        <f t="shared" si="152"/>
        <v>-130.54025780682733</v>
      </c>
      <c r="O149" s="5">
        <f t="shared" si="165"/>
        <v>-0.7456589885868586</v>
      </c>
      <c r="P149" s="5">
        <f t="shared" si="153"/>
        <v>0.3731332390530045</v>
      </c>
      <c r="Q149" s="5">
        <f t="shared" si="154"/>
        <v>-0.2813602141163154</v>
      </c>
      <c r="R149" s="5">
        <f t="shared" si="155"/>
        <v>-0.5910608025303091</v>
      </c>
      <c r="S149" s="5">
        <f t="shared" si="156"/>
        <v>13768.176059908823</v>
      </c>
      <c r="T149" s="5">
        <f t="shared" si="157"/>
        <v>16886.7938020616</v>
      </c>
      <c r="U149" s="5">
        <f t="shared" si="158"/>
        <v>159.0455340107134</v>
      </c>
      <c r="V149" s="10">
        <f t="shared" si="162"/>
        <v>-156.27111693498557</v>
      </c>
    </row>
    <row r="150" spans="1:22" ht="12.75">
      <c r="A150" s="5">
        <f t="shared" si="166"/>
        <v>3.0000000000000004</v>
      </c>
      <c r="B150" s="5">
        <f t="shared" si="167"/>
        <v>1.5999999999999999</v>
      </c>
      <c r="C150" s="5">
        <f t="shared" si="142"/>
        <v>4.6000000000000005</v>
      </c>
      <c r="D150" s="5">
        <f t="shared" si="143"/>
        <v>2.2590000000000003</v>
      </c>
      <c r="E150" s="5">
        <f t="shared" si="144"/>
        <v>0.8589999999999999</v>
      </c>
      <c r="F150" s="5">
        <f t="shared" si="145"/>
        <v>3.8590000000000004</v>
      </c>
      <c r="G150" s="5">
        <f t="shared" si="146"/>
        <v>-11.271867554491662</v>
      </c>
      <c r="H150" s="5">
        <f t="shared" si="147"/>
        <v>5.7061537275550895</v>
      </c>
      <c r="I150" s="5">
        <f t="shared" si="148"/>
        <v>-4.22598872244226</v>
      </c>
      <c r="J150" s="5">
        <f t="shared" si="149"/>
        <v>-8.962096316312984</v>
      </c>
      <c r="K150" s="5">
        <f t="shared" si="164"/>
        <v>-156.21874337216317</v>
      </c>
      <c r="L150" s="5">
        <f t="shared" si="150"/>
        <v>94.34287454002862</v>
      </c>
      <c r="M150" s="5">
        <f t="shared" si="151"/>
        <v>-52.23567193860358</v>
      </c>
      <c r="N150" s="5">
        <f t="shared" si="152"/>
        <v>-130.54025780682733</v>
      </c>
      <c r="O150" s="5">
        <f t="shared" si="165"/>
        <v>-0.5055260585586085</v>
      </c>
      <c r="P150" s="5">
        <f t="shared" si="153"/>
        <v>0.2529026022765405</v>
      </c>
      <c r="Q150" s="5">
        <f t="shared" si="154"/>
        <v>-0.19077816431202166</v>
      </c>
      <c r="R150" s="5">
        <f t="shared" si="155"/>
        <v>-0.4006873242015503</v>
      </c>
      <c r="S150" s="5">
        <f t="shared" si="156"/>
        <v>14781.249351413586</v>
      </c>
      <c r="T150" s="5">
        <f t="shared" si="157"/>
        <v>16936.30780540232</v>
      </c>
      <c r="U150" s="5">
        <f t="shared" si="158"/>
        <v>73.2977239302065</v>
      </c>
      <c r="V150" s="10">
        <f t="shared" si="162"/>
        <v>-156.17906689955083</v>
      </c>
    </row>
    <row r="151" spans="1:22" ht="12.75">
      <c r="A151" s="5">
        <f t="shared" si="166"/>
        <v>3.2000000000000006</v>
      </c>
      <c r="B151" s="5">
        <f t="shared" si="167"/>
        <v>1.5999999999999999</v>
      </c>
      <c r="C151" s="5">
        <f t="shared" si="142"/>
        <v>4.800000000000001</v>
      </c>
      <c r="D151" s="5">
        <f t="shared" si="143"/>
        <v>2.4590000000000005</v>
      </c>
      <c r="E151" s="5">
        <f t="shared" si="144"/>
        <v>0.8589999999999999</v>
      </c>
      <c r="F151" s="5">
        <f t="shared" si="145"/>
        <v>4.059000000000001</v>
      </c>
      <c r="G151" s="5">
        <f t="shared" si="146"/>
        <v>-7.65619233922045</v>
      </c>
      <c r="H151" s="5">
        <f t="shared" si="147"/>
        <v>3.860362763918389</v>
      </c>
      <c r="I151" s="5">
        <f t="shared" si="148"/>
        <v>-2.876821971417832</v>
      </c>
      <c r="J151" s="5">
        <f t="shared" si="149"/>
        <v>-6.0809230654700945</v>
      </c>
      <c r="K151" s="5">
        <f t="shared" si="164"/>
        <v>-156.21874337216317</v>
      </c>
      <c r="L151" s="5">
        <f t="shared" si="150"/>
        <v>94.34287454002862</v>
      </c>
      <c r="M151" s="5">
        <f t="shared" si="151"/>
        <v>-52.23567193860358</v>
      </c>
      <c r="N151" s="5">
        <f t="shared" si="152"/>
        <v>-130.54025780682733</v>
      </c>
      <c r="O151" s="5">
        <f t="shared" si="165"/>
        <v>-0.34271134107377954</v>
      </c>
      <c r="P151" s="5">
        <f t="shared" si="153"/>
        <v>0.17141980537689408</v>
      </c>
      <c r="Q151" s="5">
        <f t="shared" si="154"/>
        <v>-0.12934691529674996</v>
      </c>
      <c r="R151" s="5">
        <f t="shared" si="155"/>
        <v>-0.2716253537595721</v>
      </c>
      <c r="S151" s="5">
        <f t="shared" si="156"/>
        <v>15490.126004261212</v>
      </c>
      <c r="T151" s="5">
        <f t="shared" si="157"/>
        <v>16969.91660119246</v>
      </c>
      <c r="U151" s="5">
        <f t="shared" si="158"/>
        <v>33.747939903285115</v>
      </c>
      <c r="V151" s="10">
        <f t="shared" si="162"/>
        <v>-156.15824815466053</v>
      </c>
    </row>
    <row r="152" spans="1:22" ht="12.75">
      <c r="A152" s="5">
        <f t="shared" si="166"/>
        <v>3.400000000000001</v>
      </c>
      <c r="B152" s="5">
        <f t="shared" si="167"/>
        <v>1.5999999999999999</v>
      </c>
      <c r="C152" s="5">
        <f t="shared" si="142"/>
        <v>5.000000000000001</v>
      </c>
      <c r="D152" s="5">
        <f t="shared" si="143"/>
        <v>2.6590000000000007</v>
      </c>
      <c r="E152" s="5">
        <f t="shared" si="144"/>
        <v>0.8589999999999999</v>
      </c>
      <c r="F152" s="5">
        <f t="shared" si="145"/>
        <v>4.259000000000001</v>
      </c>
      <c r="G152" s="5">
        <f t="shared" si="146"/>
        <v>-5.1969476111796915</v>
      </c>
      <c r="H152" s="5">
        <f t="shared" si="147"/>
        <v>2.613300547899721</v>
      </c>
      <c r="I152" s="5">
        <f t="shared" si="148"/>
        <v>-1.9556946251617353</v>
      </c>
      <c r="J152" s="5">
        <f t="shared" si="149"/>
        <v>-4.124734079918504</v>
      </c>
      <c r="K152" s="5">
        <f t="shared" si="164"/>
        <v>-156.21874337216317</v>
      </c>
      <c r="L152" s="5">
        <f t="shared" si="150"/>
        <v>94.34287454002862</v>
      </c>
      <c r="M152" s="5">
        <f t="shared" si="151"/>
        <v>-52.23567193860358</v>
      </c>
      <c r="N152" s="5">
        <f t="shared" si="152"/>
        <v>-130.54025780682733</v>
      </c>
      <c r="O152" s="5">
        <f t="shared" si="165"/>
        <v>-0.23232768329059067</v>
      </c>
      <c r="P152" s="5">
        <f t="shared" si="153"/>
        <v>0.11619331208573747</v>
      </c>
      <c r="Q152" s="5">
        <f t="shared" si="154"/>
        <v>-0.08769147020941448</v>
      </c>
      <c r="R152" s="5">
        <f t="shared" si="155"/>
        <v>-0.1841319192405766</v>
      </c>
      <c r="S152" s="5">
        <f t="shared" si="156"/>
        <v>15980.884639148646</v>
      </c>
      <c r="T152" s="5">
        <f t="shared" si="157"/>
        <v>16992.719556420365</v>
      </c>
      <c r="U152" s="5">
        <f t="shared" si="158"/>
        <v>15.528345388739547</v>
      </c>
      <c r="V152" s="10">
        <f t="shared" si="162"/>
        <v>-156.162590867981</v>
      </c>
    </row>
    <row r="153" spans="1:22" ht="12.75">
      <c r="A153" s="5">
        <f t="shared" si="166"/>
        <v>3.600000000000001</v>
      </c>
      <c r="B153" s="5">
        <f t="shared" si="167"/>
        <v>1.5999999999999999</v>
      </c>
      <c r="C153" s="5">
        <f t="shared" si="142"/>
        <v>5.200000000000001</v>
      </c>
      <c r="D153" s="5">
        <f t="shared" si="143"/>
        <v>2.859000000000001</v>
      </c>
      <c r="E153" s="5">
        <f t="shared" si="144"/>
        <v>0.8589999999999999</v>
      </c>
      <c r="F153" s="5">
        <f t="shared" si="145"/>
        <v>4.459000000000001</v>
      </c>
      <c r="G153" s="5">
        <f t="shared" si="146"/>
        <v>-3.526091597810128</v>
      </c>
      <c r="H153" s="5">
        <f t="shared" si="147"/>
        <v>1.7698587983007839</v>
      </c>
      <c r="I153" s="5">
        <f t="shared" si="148"/>
        <v>-1.3282721834240996</v>
      </c>
      <c r="J153" s="5">
        <f t="shared" si="149"/>
        <v>-2.79725498601375</v>
      </c>
      <c r="K153" s="5">
        <f t="shared" si="164"/>
        <v>-156.21874337216317</v>
      </c>
      <c r="L153" s="5">
        <f t="shared" si="150"/>
        <v>94.34287454002862</v>
      </c>
      <c r="M153" s="5">
        <f t="shared" si="151"/>
        <v>-52.23567193860358</v>
      </c>
      <c r="N153" s="5">
        <f t="shared" si="152"/>
        <v>-130.54025780682733</v>
      </c>
      <c r="O153" s="5">
        <f t="shared" si="165"/>
        <v>-0.15749436250873902</v>
      </c>
      <c r="P153" s="5">
        <f t="shared" si="153"/>
        <v>0.07876072314298721</v>
      </c>
      <c r="Q153" s="5">
        <f t="shared" si="154"/>
        <v>-0.05944850196327263</v>
      </c>
      <c r="R153" s="5">
        <f t="shared" si="155"/>
        <v>-0.124819902171952</v>
      </c>
      <c r="S153" s="5">
        <f t="shared" si="156"/>
        <v>16318.274769678384</v>
      </c>
      <c r="T153" s="5">
        <f t="shared" si="157"/>
        <v>17008.18644386302</v>
      </c>
      <c r="U153" s="5">
        <f t="shared" si="158"/>
        <v>7.141909277348518</v>
      </c>
      <c r="V153" s="10">
        <f t="shared" si="162"/>
        <v>-156.17381191590292</v>
      </c>
    </row>
    <row r="154" spans="1:22" ht="12.75">
      <c r="A154" s="5">
        <f>$B$3</f>
        <v>0.4</v>
      </c>
      <c r="B154" s="5">
        <f aca="true" t="shared" si="168" ref="B154:B165">B136+$B$5</f>
        <v>1.7999999999999998</v>
      </c>
      <c r="C154" s="5">
        <f t="shared" si="142"/>
        <v>2.1999999999999997</v>
      </c>
      <c r="D154" s="5">
        <f t="shared" si="143"/>
        <v>-0.34099999999999997</v>
      </c>
      <c r="E154" s="5">
        <f t="shared" si="144"/>
        <v>1.0589999999999997</v>
      </c>
      <c r="F154" s="5">
        <f t="shared" si="145"/>
        <v>1.4589999999999996</v>
      </c>
      <c r="G154" s="5">
        <f t="shared" si="146"/>
        <v>-52.95022538305611</v>
      </c>
      <c r="H154" s="5">
        <f t="shared" si="147"/>
        <v>1750.9488172629635</v>
      </c>
      <c r="I154" s="5">
        <f t="shared" si="148"/>
        <v>695.667877315042</v>
      </c>
      <c r="J154" s="5">
        <f t="shared" si="149"/>
        <v>-757.6196410132177</v>
      </c>
      <c r="K154" s="5">
        <f t="shared" si="164"/>
        <v>-109.44075847918613</v>
      </c>
      <c r="L154" s="5">
        <f t="shared" si="150"/>
        <v>62.179795665862805</v>
      </c>
      <c r="M154" s="5">
        <f t="shared" si="151"/>
        <v>-38.21822850899082</v>
      </c>
      <c r="N154" s="5">
        <f t="shared" si="152"/>
        <v>-89.82745891165695</v>
      </c>
      <c r="O154" s="5">
        <f t="shared" si="165"/>
        <v>-52.141473426970435</v>
      </c>
      <c r="P154" s="5">
        <f t="shared" si="153"/>
        <v>27.64577122500595</v>
      </c>
      <c r="Q154" s="5">
        <f t="shared" si="154"/>
        <v>-19.029766896400233</v>
      </c>
      <c r="R154" s="5">
        <f t="shared" si="155"/>
        <v>-41.975757013155174</v>
      </c>
      <c r="S154" s="5">
        <f t="shared" si="156"/>
        <v>445946.398475964</v>
      </c>
      <c r="T154" s="5">
        <f t="shared" si="157"/>
        <v>2289.785374583078</v>
      </c>
      <c r="U154" s="5">
        <f t="shared" si="158"/>
        <v>512146.1687066949</v>
      </c>
      <c r="V154" s="10">
        <f t="shared" si="162"/>
        <v>-46.6140145109172</v>
      </c>
    </row>
    <row r="155" spans="1:22" ht="12.75">
      <c r="A155" s="5">
        <f>A154+$B$4/2</f>
        <v>0.5</v>
      </c>
      <c r="B155" s="5">
        <f t="shared" si="168"/>
        <v>1.7999999999999998</v>
      </c>
      <c r="C155" s="5">
        <f t="shared" si="142"/>
        <v>2.3</v>
      </c>
      <c r="D155" s="5">
        <f t="shared" si="143"/>
        <v>-0.241</v>
      </c>
      <c r="E155" s="5">
        <f t="shared" si="144"/>
        <v>1.0589999999999997</v>
      </c>
      <c r="F155" s="5">
        <f t="shared" si="145"/>
        <v>1.5589999999999997</v>
      </c>
      <c r="G155" s="5">
        <f t="shared" si="146"/>
        <v>-294.43509285127163</v>
      </c>
      <c r="H155" s="5">
        <f t="shared" si="147"/>
        <v>1316.1862441133685</v>
      </c>
      <c r="I155" s="5">
        <f t="shared" si="148"/>
        <v>373.97276198905405</v>
      </c>
      <c r="J155" s="5">
        <f t="shared" si="149"/>
        <v>-718.4618206250418</v>
      </c>
      <c r="K155" s="5">
        <f t="shared" si="164"/>
        <v>-109.44075847918613</v>
      </c>
      <c r="L155" s="5">
        <f t="shared" si="150"/>
        <v>62.179795665862805</v>
      </c>
      <c r="M155" s="5">
        <f t="shared" si="151"/>
        <v>-38.21822850899082</v>
      </c>
      <c r="N155" s="5">
        <f t="shared" si="152"/>
        <v>-89.82745891165695</v>
      </c>
      <c r="O155" s="5">
        <f t="shared" si="165"/>
        <v>-43.15866390451709</v>
      </c>
      <c r="P155" s="5">
        <f t="shared" si="153"/>
        <v>22.647000329494364</v>
      </c>
      <c r="Q155" s="5">
        <f t="shared" si="154"/>
        <v>-15.849313247402337</v>
      </c>
      <c r="R155" s="5">
        <f t="shared" si="155"/>
        <v>-34.64632352088266</v>
      </c>
      <c r="S155" s="5">
        <f t="shared" si="156"/>
        <v>395181.16072679474</v>
      </c>
      <c r="T155" s="5">
        <f t="shared" si="157"/>
        <v>3044.9577030149626</v>
      </c>
      <c r="U155" s="5">
        <f t="shared" si="158"/>
        <v>467603.63407980825</v>
      </c>
      <c r="V155" s="10">
        <f t="shared" si="162"/>
        <v>-288.9379919954038</v>
      </c>
    </row>
    <row r="156" spans="1:22" ht="12.75">
      <c r="A156" s="5">
        <f>A154+$B$4</f>
        <v>0.6000000000000001</v>
      </c>
      <c r="B156" s="5">
        <f t="shared" si="168"/>
        <v>1.7999999999999998</v>
      </c>
      <c r="C156" s="5">
        <f t="shared" si="142"/>
        <v>2.4</v>
      </c>
      <c r="D156" s="5">
        <f t="shared" si="143"/>
        <v>-0.1409999999999999</v>
      </c>
      <c r="E156" s="5">
        <f t="shared" si="144"/>
        <v>1.0589999999999997</v>
      </c>
      <c r="F156" s="5">
        <f t="shared" si="145"/>
        <v>1.6589999999999998</v>
      </c>
      <c r="G156" s="5">
        <f t="shared" si="146"/>
        <v>-412.4534451169976</v>
      </c>
      <c r="H156" s="5">
        <f t="shared" si="147"/>
        <v>998.6353354305352</v>
      </c>
      <c r="I156" s="5">
        <f t="shared" si="148"/>
        <v>173.1483988102285</v>
      </c>
      <c r="J156" s="5">
        <f t="shared" si="149"/>
        <v>-655.7189295971157</v>
      </c>
      <c r="K156" s="5">
        <f t="shared" si="164"/>
        <v>-109.44075847918613</v>
      </c>
      <c r="L156" s="5">
        <f t="shared" si="150"/>
        <v>62.179795665862805</v>
      </c>
      <c r="M156" s="5">
        <f t="shared" si="151"/>
        <v>-38.21822850899082</v>
      </c>
      <c r="N156" s="5">
        <f t="shared" si="152"/>
        <v>-89.82745891165695</v>
      </c>
      <c r="O156" s="5">
        <f t="shared" si="165"/>
        <v>-35.689059945385516</v>
      </c>
      <c r="P156" s="5">
        <f t="shared" si="153"/>
        <v>18.568270154518203</v>
      </c>
      <c r="Q156" s="5">
        <f t="shared" si="154"/>
        <v>-13.172267953925472</v>
      </c>
      <c r="R156" s="5">
        <f t="shared" si="155"/>
        <v>-28.58393218217558</v>
      </c>
      <c r="S156" s="5">
        <f t="shared" si="156"/>
        <v>320233.15659455134</v>
      </c>
      <c r="T156" s="5">
        <f t="shared" si="157"/>
        <v>3750.769566264699</v>
      </c>
      <c r="U156" s="5">
        <f t="shared" si="158"/>
        <v>393298.30498263694</v>
      </c>
      <c r="V156" s="10">
        <f t="shared" si="162"/>
        <v>-407.7851481416681</v>
      </c>
    </row>
    <row r="157" spans="1:22" ht="12.75">
      <c r="A157" s="5">
        <f aca="true" t="shared" si="169" ref="A157:A165">A156+$B$4</f>
        <v>0.8</v>
      </c>
      <c r="B157" s="5">
        <f t="shared" si="168"/>
        <v>1.7999999999999998</v>
      </c>
      <c r="C157" s="5">
        <f t="shared" si="142"/>
        <v>2.5999999999999996</v>
      </c>
      <c r="D157" s="5">
        <f t="shared" si="143"/>
        <v>0.05900000000000005</v>
      </c>
      <c r="E157" s="5">
        <f t="shared" si="144"/>
        <v>1.0589999999999997</v>
      </c>
      <c r="F157" s="5">
        <f t="shared" si="145"/>
        <v>1.8589999999999995</v>
      </c>
      <c r="G157" s="5">
        <f t="shared" si="146"/>
        <v>-452.6219327078665</v>
      </c>
      <c r="H157" s="5">
        <f t="shared" si="147"/>
        <v>590.4286725788785</v>
      </c>
      <c r="I157" s="5">
        <f t="shared" si="148"/>
        <v>-19.755931513867324</v>
      </c>
      <c r="J157" s="5">
        <f t="shared" si="149"/>
        <v>-509.81172975433645</v>
      </c>
      <c r="K157" s="5">
        <f t="shared" si="164"/>
        <v>-109.44075847918613</v>
      </c>
      <c r="L157" s="5">
        <f t="shared" si="150"/>
        <v>62.179795665862805</v>
      </c>
      <c r="M157" s="5">
        <f t="shared" si="151"/>
        <v>-38.21822850899082</v>
      </c>
      <c r="N157" s="5">
        <f t="shared" si="152"/>
        <v>-89.82745891165695</v>
      </c>
      <c r="O157" s="5">
        <f t="shared" si="165"/>
        <v>-24.350574600814376</v>
      </c>
      <c r="P157" s="5">
        <f t="shared" si="153"/>
        <v>12.507851347072416</v>
      </c>
      <c r="Q157" s="5">
        <f t="shared" si="154"/>
        <v>-9.054327832441357</v>
      </c>
      <c r="R157" s="5">
        <f t="shared" si="155"/>
        <v>-19.43584445051146</v>
      </c>
      <c r="S157" s="5">
        <f t="shared" si="156"/>
        <v>176386.7877552572</v>
      </c>
      <c r="T157" s="5">
        <f t="shared" si="157"/>
        <v>4954.9793864465455</v>
      </c>
      <c r="U157" s="5">
        <f t="shared" si="158"/>
        <v>240468.5088875101</v>
      </c>
      <c r="V157" s="10">
        <f t="shared" si="162"/>
        <v>-449.80562564830296</v>
      </c>
    </row>
    <row r="158" spans="1:22" ht="12.75">
      <c r="A158" s="5">
        <f t="shared" si="169"/>
        <v>1</v>
      </c>
      <c r="B158" s="5">
        <f t="shared" si="168"/>
        <v>1.7999999999999998</v>
      </c>
      <c r="C158" s="5">
        <f t="shared" si="142"/>
        <v>2.8</v>
      </c>
      <c r="D158" s="5">
        <f t="shared" si="143"/>
        <v>0.259</v>
      </c>
      <c r="E158" s="5">
        <f t="shared" si="144"/>
        <v>1.0589999999999997</v>
      </c>
      <c r="F158" s="5">
        <f t="shared" si="145"/>
        <v>2.0589999999999997</v>
      </c>
      <c r="G158" s="5">
        <f t="shared" si="146"/>
        <v>-386.32834110216135</v>
      </c>
      <c r="H158" s="5">
        <f t="shared" si="147"/>
        <v>360.4789899925066</v>
      </c>
      <c r="I158" s="5">
        <f t="shared" si="148"/>
        <v>-76.40329869787413</v>
      </c>
      <c r="J158" s="5">
        <f t="shared" si="149"/>
        <v>-375.6008603916546</v>
      </c>
      <c r="K158" s="5">
        <f t="shared" si="164"/>
        <v>-109.44075847918613</v>
      </c>
      <c r="L158" s="5">
        <f t="shared" si="150"/>
        <v>62.179795665862805</v>
      </c>
      <c r="M158" s="5">
        <f t="shared" si="151"/>
        <v>-38.21822850899082</v>
      </c>
      <c r="N158" s="5">
        <f t="shared" si="152"/>
        <v>-89.82745891165695</v>
      </c>
      <c r="O158" s="5">
        <f t="shared" si="165"/>
        <v>-16.579139333287827</v>
      </c>
      <c r="P158" s="5">
        <f t="shared" si="153"/>
        <v>8.442385342644375</v>
      </c>
      <c r="Q158" s="5">
        <f t="shared" si="154"/>
        <v>-6.195206592775963</v>
      </c>
      <c r="R158" s="5">
        <f t="shared" si="155"/>
        <v>-13.202386427170794</v>
      </c>
      <c r="S158" s="5">
        <f t="shared" si="156"/>
        <v>81666.43699344792</v>
      </c>
      <c r="T158" s="5">
        <f t="shared" si="157"/>
        <v>5871.401733252757</v>
      </c>
      <c r="U158" s="5">
        <f t="shared" si="158"/>
        <v>131332.65393178666</v>
      </c>
      <c r="V158" s="10">
        <f t="shared" si="162"/>
        <v>-386.0057427621478</v>
      </c>
    </row>
    <row r="159" spans="1:22" ht="12.75">
      <c r="A159" s="5">
        <f t="shared" si="169"/>
        <v>1.2</v>
      </c>
      <c r="B159" s="5">
        <f t="shared" si="168"/>
        <v>1.7999999999999998</v>
      </c>
      <c r="C159" s="5">
        <f aca="true" t="shared" si="170" ref="C159:C181">A159+B159</f>
        <v>3</v>
      </c>
      <c r="D159" s="5">
        <f aca="true" t="shared" si="171" ref="D159:D181">A159-$D$3</f>
        <v>0.45899999999999996</v>
      </c>
      <c r="E159" s="5">
        <f aca="true" t="shared" si="172" ref="E159:E181">B159-$E$3</f>
        <v>1.0589999999999997</v>
      </c>
      <c r="F159" s="5">
        <f aca="true" t="shared" si="173" ref="F159:F181">C159-$F$3</f>
        <v>2.259</v>
      </c>
      <c r="G159" s="5">
        <f aca="true" t="shared" si="174" ref="G159:G181">$D$4*(EXP(-2*$D$5*D159)-2*EXP(-$D$5*D159))</f>
        <v>-298.41557978741827</v>
      </c>
      <c r="H159" s="5">
        <f aca="true" t="shared" si="175" ref="H159:H181">0.5*$D$4*(EXP(-2*$D$5*D159)+2*EXP(-$D$5*D159))</f>
        <v>226.09020545913793</v>
      </c>
      <c r="I159" s="5">
        <f aca="true" t="shared" si="176" ref="I159:I181">0.5*(G159*(1+$M$2)+H159*(1-$M$2))</f>
        <v>-80.74567891009745</v>
      </c>
      <c r="J159" s="5">
        <f aca="true" t="shared" si="177" ref="J159:J181">0.5*(G159*(1+$M$2)-H159*(1-$M$2))</f>
        <v>-268.4005494411819</v>
      </c>
      <c r="K159" s="5">
        <f t="shared" si="164"/>
        <v>-109.44075847918613</v>
      </c>
      <c r="L159" s="5">
        <f aca="true" t="shared" si="178" ref="L159:L181">0.5*$E$4*(EXP(-2*$E$5*E159)+2*EXP(-$E$5*E159))</f>
        <v>62.179795665862805</v>
      </c>
      <c r="M159" s="5">
        <f aca="true" t="shared" si="179" ref="M159:M181">0.5*(K159*(1+$M$2)+L159*(1-$M$2))</f>
        <v>-38.21822850899082</v>
      </c>
      <c r="N159" s="5">
        <f aca="true" t="shared" si="180" ref="N159:N181">0.5*(K159*(1+$M$2)-L159*(1-$M$2))</f>
        <v>-89.82745891165695</v>
      </c>
      <c r="O159" s="5">
        <f t="shared" si="165"/>
        <v>-11.271867554491674</v>
      </c>
      <c r="P159" s="5">
        <f aca="true" t="shared" si="181" ref="P159:P181">0.5*$F$4*(EXP(-2*$F$5*F159)+2*EXP(-$F$5*F159))</f>
        <v>5.706153727555095</v>
      </c>
      <c r="Q159" s="5">
        <f aca="true" t="shared" si="182" ref="Q159:Q181">0.5*(O159*(1+$M$2)+P159*(1-$M$2))</f>
        <v>-4.225988722442265</v>
      </c>
      <c r="R159" s="5">
        <f aca="true" t="shared" si="183" ref="R159:R181">0.5*(O159*(1+$M$2)-P159*(1-$M$2))</f>
        <v>-8.962096316312993</v>
      </c>
      <c r="S159" s="5">
        <f aca="true" t="shared" si="184" ref="S159:S181">(J159-N159)^2</f>
        <v>31888.348661265918</v>
      </c>
      <c r="T159" s="5">
        <f aca="true" t="shared" si="185" ref="T159:T181">(N159-R159)^2</f>
        <v>6539.206867676453</v>
      </c>
      <c r="U159" s="5">
        <f aca="true" t="shared" si="186" ref="U159:U181">(R159-J159)^2</f>
        <v>67308.31095982483</v>
      </c>
      <c r="V159" s="10">
        <f t="shared" si="162"/>
        <v>-301.8121155861817</v>
      </c>
    </row>
    <row r="160" spans="1:22" ht="12.75">
      <c r="A160" s="5">
        <f t="shared" si="169"/>
        <v>1.4</v>
      </c>
      <c r="B160" s="5">
        <f t="shared" si="168"/>
        <v>1.7999999999999998</v>
      </c>
      <c r="C160" s="5">
        <f t="shared" si="170"/>
        <v>3.1999999999999997</v>
      </c>
      <c r="D160" s="5">
        <f t="shared" si="171"/>
        <v>0.6589999999999999</v>
      </c>
      <c r="E160" s="5">
        <f t="shared" si="172"/>
        <v>1.0589999999999997</v>
      </c>
      <c r="F160" s="5">
        <f t="shared" si="173"/>
        <v>2.4589999999999996</v>
      </c>
      <c r="G160" s="5">
        <f t="shared" si="174"/>
        <v>-219.075141359647</v>
      </c>
      <c r="H160" s="5">
        <f t="shared" si="175"/>
        <v>144.86561778831407</v>
      </c>
      <c r="I160" s="5">
        <f t="shared" si="176"/>
        <v>-68.03972631324316</v>
      </c>
      <c r="J160" s="5">
        <f t="shared" si="177"/>
        <v>-188.27818907754383</v>
      </c>
      <c r="K160" s="5">
        <f t="shared" si="164"/>
        <v>-109.44075847918613</v>
      </c>
      <c r="L160" s="5">
        <f t="shared" si="178"/>
        <v>62.179795665862805</v>
      </c>
      <c r="M160" s="5">
        <f t="shared" si="179"/>
        <v>-38.21822850899082</v>
      </c>
      <c r="N160" s="5">
        <f t="shared" si="180"/>
        <v>-89.82745891165695</v>
      </c>
      <c r="O160" s="5">
        <f t="shared" si="165"/>
        <v>-7.656192339220464</v>
      </c>
      <c r="P160" s="5">
        <f t="shared" si="181"/>
        <v>3.8603627639183964</v>
      </c>
      <c r="Q160" s="5">
        <f t="shared" si="182"/>
        <v>-2.876821971417837</v>
      </c>
      <c r="R160" s="5">
        <f t="shared" si="183"/>
        <v>-6.080923065470106</v>
      </c>
      <c r="S160" s="5">
        <f t="shared" si="184"/>
        <v>9692.54627019627</v>
      </c>
      <c r="T160" s="5">
        <f t="shared" si="185"/>
        <v>7013.482266236658</v>
      </c>
      <c r="U160" s="5">
        <f t="shared" si="186"/>
        <v>33195.84374227436</v>
      </c>
      <c r="V160" s="10">
        <f t="shared" si="162"/>
        <v>-228.28498295086723</v>
      </c>
    </row>
    <row r="161" spans="1:22" ht="12.75">
      <c r="A161" s="5">
        <f t="shared" si="169"/>
        <v>1.5999999999999999</v>
      </c>
      <c r="B161" s="5">
        <f t="shared" si="168"/>
        <v>1.7999999999999998</v>
      </c>
      <c r="C161" s="5">
        <f t="shared" si="170"/>
        <v>3.3999999999999995</v>
      </c>
      <c r="D161" s="5">
        <f t="shared" si="171"/>
        <v>0.8589999999999999</v>
      </c>
      <c r="E161" s="5">
        <f t="shared" si="172"/>
        <v>1.0589999999999997</v>
      </c>
      <c r="F161" s="5">
        <f t="shared" si="173"/>
        <v>2.6589999999999994</v>
      </c>
      <c r="G161" s="5">
        <f t="shared" si="174"/>
        <v>-156.21874337216317</v>
      </c>
      <c r="H161" s="5">
        <f t="shared" si="175"/>
        <v>94.34287454002862</v>
      </c>
      <c r="I161" s="5">
        <f t="shared" si="176"/>
        <v>-52.23567193860358</v>
      </c>
      <c r="J161" s="5">
        <f t="shared" si="177"/>
        <v>-130.54025780682733</v>
      </c>
      <c r="K161" s="5">
        <f t="shared" si="164"/>
        <v>-109.44075847918613</v>
      </c>
      <c r="L161" s="5">
        <f t="shared" si="178"/>
        <v>62.179795665862805</v>
      </c>
      <c r="M161" s="5">
        <f t="shared" si="179"/>
        <v>-38.21822850899082</v>
      </c>
      <c r="N161" s="5">
        <f t="shared" si="180"/>
        <v>-89.82745891165695</v>
      </c>
      <c r="O161" s="5">
        <f t="shared" si="165"/>
        <v>-5.196947611179705</v>
      </c>
      <c r="P161" s="5">
        <f t="shared" si="181"/>
        <v>2.613300547899728</v>
      </c>
      <c r="Q161" s="5">
        <f t="shared" si="182"/>
        <v>-1.95569462516174</v>
      </c>
      <c r="R161" s="5">
        <f t="shared" si="183"/>
        <v>-4.124734079918515</v>
      </c>
      <c r="S161" s="5">
        <f t="shared" si="184"/>
        <v>1657.5319938785865</v>
      </c>
      <c r="T161" s="5">
        <f t="shared" si="185"/>
        <v>7344.957043584676</v>
      </c>
      <c r="U161" s="5">
        <f t="shared" si="186"/>
        <v>15980.884639148646</v>
      </c>
      <c r="V161" s="10">
        <f aca="true" t="shared" si="187" ref="V161:V191">(I161+M161+Q161-SQRT(0.5*(S161+T161+U161)))/(1+$M$2)</f>
        <v>-174.50923946590723</v>
      </c>
    </row>
    <row r="162" spans="1:22" ht="12.75">
      <c r="A162" s="5">
        <f t="shared" si="169"/>
        <v>1.7999999999999998</v>
      </c>
      <c r="B162" s="5">
        <f t="shared" si="168"/>
        <v>1.7999999999999998</v>
      </c>
      <c r="C162" s="5">
        <f t="shared" si="170"/>
        <v>3.5999999999999996</v>
      </c>
      <c r="D162" s="5">
        <f t="shared" si="171"/>
        <v>1.0589999999999997</v>
      </c>
      <c r="E162" s="5">
        <f t="shared" si="172"/>
        <v>1.0589999999999997</v>
      </c>
      <c r="F162" s="5">
        <f t="shared" si="173"/>
        <v>2.8589999999999995</v>
      </c>
      <c r="G162" s="5">
        <f t="shared" si="174"/>
        <v>-109.44075847918613</v>
      </c>
      <c r="H162" s="5">
        <f t="shared" si="175"/>
        <v>62.179795665862805</v>
      </c>
      <c r="I162" s="5">
        <f t="shared" si="176"/>
        <v>-38.21822850899082</v>
      </c>
      <c r="J162" s="5">
        <f t="shared" si="177"/>
        <v>-89.82745891165695</v>
      </c>
      <c r="K162" s="5">
        <f t="shared" si="164"/>
        <v>-109.44075847918613</v>
      </c>
      <c r="L162" s="5">
        <f t="shared" si="178"/>
        <v>62.179795665862805</v>
      </c>
      <c r="M162" s="5">
        <f t="shared" si="179"/>
        <v>-38.21822850899082</v>
      </c>
      <c r="N162" s="5">
        <f t="shared" si="180"/>
        <v>-89.82745891165695</v>
      </c>
      <c r="O162" s="5">
        <f t="shared" si="165"/>
        <v>-3.526091597810138</v>
      </c>
      <c r="P162" s="5">
        <f t="shared" si="181"/>
        <v>1.7698587983007887</v>
      </c>
      <c r="Q162" s="5">
        <f t="shared" si="182"/>
        <v>-1.3282721834241031</v>
      </c>
      <c r="R162" s="5">
        <f t="shared" si="183"/>
        <v>-2.797254986013758</v>
      </c>
      <c r="S162" s="5">
        <f t="shared" si="184"/>
        <v>0</v>
      </c>
      <c r="T162" s="5">
        <f t="shared" si="185"/>
        <v>7574.25639533904</v>
      </c>
      <c r="U162" s="5">
        <f t="shared" si="186"/>
        <v>7574.25639533904</v>
      </c>
      <c r="V162" s="10">
        <f t="shared" si="187"/>
        <v>-140.8503701940589</v>
      </c>
    </row>
    <row r="163" spans="1:22" ht="12.75">
      <c r="A163" s="5">
        <f t="shared" si="169"/>
        <v>1.9999999999999998</v>
      </c>
      <c r="B163" s="5">
        <f t="shared" si="168"/>
        <v>1.7999999999999998</v>
      </c>
      <c r="C163" s="5">
        <f t="shared" si="170"/>
        <v>3.8</v>
      </c>
      <c r="D163" s="5">
        <f t="shared" si="171"/>
        <v>1.259</v>
      </c>
      <c r="E163" s="5">
        <f t="shared" si="172"/>
        <v>1.0589999999999997</v>
      </c>
      <c r="F163" s="5">
        <f t="shared" si="173"/>
        <v>3.0589999999999997</v>
      </c>
      <c r="G163" s="5">
        <f t="shared" si="174"/>
        <v>-75.81544389394756</v>
      </c>
      <c r="H163" s="5">
        <f t="shared" si="175"/>
        <v>41.335379792672434</v>
      </c>
      <c r="I163" s="5">
        <f t="shared" si="176"/>
        <v>-27.19785206400026</v>
      </c>
      <c r="J163" s="5">
        <f t="shared" si="177"/>
        <v>-61.506217291918375</v>
      </c>
      <c r="K163" s="5">
        <f t="shared" si="164"/>
        <v>-109.44075847918613</v>
      </c>
      <c r="L163" s="5">
        <f t="shared" si="178"/>
        <v>62.179795665862805</v>
      </c>
      <c r="M163" s="5">
        <f t="shared" si="179"/>
        <v>-38.21822850899082</v>
      </c>
      <c r="N163" s="5">
        <f t="shared" si="180"/>
        <v>-89.82745891165695</v>
      </c>
      <c r="O163" s="5">
        <f t="shared" si="165"/>
        <v>-2.39171881584305</v>
      </c>
      <c r="P163" s="5">
        <f t="shared" si="181"/>
        <v>1.1989900322890341</v>
      </c>
      <c r="Q163" s="5">
        <f t="shared" si="182"/>
        <v>-0.9015746438682352</v>
      </c>
      <c r="R163" s="5">
        <f t="shared" si="183"/>
        <v>-1.8967363706681333</v>
      </c>
      <c r="S163" s="5">
        <f t="shared" si="184"/>
        <v>802.0927268836123</v>
      </c>
      <c r="T163" s="5">
        <f t="shared" si="185"/>
        <v>7731.811966580358</v>
      </c>
      <c r="U163" s="5">
        <f t="shared" si="186"/>
        <v>3553.290215700896</v>
      </c>
      <c r="V163" s="10">
        <f t="shared" si="187"/>
        <v>-123.12669498462843</v>
      </c>
    </row>
    <row r="164" spans="1:22" ht="12.75">
      <c r="A164" s="5">
        <f t="shared" si="169"/>
        <v>2.1999999999999997</v>
      </c>
      <c r="B164" s="5">
        <f t="shared" si="168"/>
        <v>1.7999999999999998</v>
      </c>
      <c r="C164" s="5">
        <f t="shared" si="170"/>
        <v>3.9999999999999996</v>
      </c>
      <c r="D164" s="5">
        <f t="shared" si="171"/>
        <v>1.4589999999999996</v>
      </c>
      <c r="E164" s="5">
        <f t="shared" si="172"/>
        <v>1.0589999999999997</v>
      </c>
      <c r="F164" s="5">
        <f t="shared" si="173"/>
        <v>3.2589999999999995</v>
      </c>
      <c r="G164" s="5">
        <f t="shared" si="174"/>
        <v>-52.141473426970435</v>
      </c>
      <c r="H164" s="5">
        <f t="shared" si="175"/>
        <v>27.64577122500595</v>
      </c>
      <c r="I164" s="5">
        <f t="shared" si="176"/>
        <v>-19.029766896400233</v>
      </c>
      <c r="J164" s="5">
        <f t="shared" si="177"/>
        <v>-41.975757013155174</v>
      </c>
      <c r="K164" s="5">
        <f t="shared" si="164"/>
        <v>-109.44075847918613</v>
      </c>
      <c r="L164" s="5">
        <f t="shared" si="178"/>
        <v>62.179795665862805</v>
      </c>
      <c r="M164" s="5">
        <f t="shared" si="179"/>
        <v>-38.21822850899082</v>
      </c>
      <c r="N164" s="5">
        <f t="shared" si="180"/>
        <v>-89.82745891165695</v>
      </c>
      <c r="O164" s="5">
        <f t="shared" si="165"/>
        <v>-1.621957638527034</v>
      </c>
      <c r="P164" s="5">
        <f t="shared" si="181"/>
        <v>0.8124173646619799</v>
      </c>
      <c r="Q164" s="5">
        <f t="shared" si="182"/>
        <v>-0.6116920122035931</v>
      </c>
      <c r="R164" s="5">
        <f t="shared" si="183"/>
        <v>-1.2859984248730365</v>
      </c>
      <c r="S164" s="5">
        <f t="shared" si="184"/>
        <v>2289.785374583078</v>
      </c>
      <c r="T164" s="5">
        <f t="shared" si="185"/>
        <v>7839.590225132715</v>
      </c>
      <c r="U164" s="5">
        <f t="shared" si="186"/>
        <v>1655.65645397268</v>
      </c>
      <c r="V164" s="10">
        <f t="shared" si="187"/>
        <v>-115.06189138621096</v>
      </c>
    </row>
    <row r="165" spans="1:22" ht="12.75">
      <c r="A165" s="5">
        <f t="shared" si="169"/>
        <v>2.4</v>
      </c>
      <c r="B165" s="5">
        <f t="shared" si="168"/>
        <v>1.7999999999999998</v>
      </c>
      <c r="C165" s="5">
        <f t="shared" si="170"/>
        <v>4.199999999999999</v>
      </c>
      <c r="D165" s="5">
        <f t="shared" si="171"/>
        <v>1.6589999999999998</v>
      </c>
      <c r="E165" s="5">
        <f t="shared" si="172"/>
        <v>1.0589999999999997</v>
      </c>
      <c r="F165" s="5">
        <f t="shared" si="173"/>
        <v>3.458999999999999</v>
      </c>
      <c r="G165" s="5">
        <f t="shared" si="174"/>
        <v>-35.689059945385516</v>
      </c>
      <c r="H165" s="5">
        <f t="shared" si="175"/>
        <v>18.568270154518203</v>
      </c>
      <c r="I165" s="5">
        <f t="shared" si="176"/>
        <v>-13.172267953925472</v>
      </c>
      <c r="J165" s="5">
        <f t="shared" si="177"/>
        <v>-28.58393218217558</v>
      </c>
      <c r="K165" s="5">
        <f t="shared" si="164"/>
        <v>-109.44075847918613</v>
      </c>
      <c r="L165" s="5">
        <f t="shared" si="178"/>
        <v>62.179795665862805</v>
      </c>
      <c r="M165" s="5">
        <f t="shared" si="179"/>
        <v>-38.21822850899082</v>
      </c>
      <c r="N165" s="5">
        <f t="shared" si="180"/>
        <v>-89.82745891165695</v>
      </c>
      <c r="O165" s="5">
        <f t="shared" si="165"/>
        <v>-1.0997902734980853</v>
      </c>
      <c r="P165" s="5">
        <f t="shared" si="181"/>
        <v>0.5505561591587945</v>
      </c>
      <c r="Q165" s="5">
        <f t="shared" si="182"/>
        <v>-0.41489650394548017</v>
      </c>
      <c r="R165" s="5">
        <f t="shared" si="183"/>
        <v>-0.8718581160472796</v>
      </c>
      <c r="S165" s="5">
        <f t="shared" si="184"/>
        <v>3750.769566264699</v>
      </c>
      <c r="T165" s="5">
        <f t="shared" si="185"/>
        <v>7913.098912907872</v>
      </c>
      <c r="U165" s="5">
        <f t="shared" si="186"/>
        <v>767.9590490465808</v>
      </c>
      <c r="V165" s="10">
        <f t="shared" si="187"/>
        <v>-111.66364055507289</v>
      </c>
    </row>
    <row r="166" spans="1:22" ht="12.75">
      <c r="A166" s="5">
        <f aca="true" t="shared" si="188" ref="A166:A171">A165+$B$4</f>
        <v>2.6</v>
      </c>
      <c r="B166" s="5">
        <f aca="true" t="shared" si="189" ref="B166:B171">B148+$B$5</f>
        <v>1.7999999999999998</v>
      </c>
      <c r="C166" s="5">
        <f t="shared" si="170"/>
        <v>4.4</v>
      </c>
      <c r="D166" s="5">
        <f t="shared" si="171"/>
        <v>1.859</v>
      </c>
      <c r="E166" s="5">
        <f t="shared" si="172"/>
        <v>1.0589999999999997</v>
      </c>
      <c r="F166" s="5">
        <f t="shared" si="173"/>
        <v>3.6590000000000003</v>
      </c>
      <c r="G166" s="5">
        <f t="shared" si="174"/>
        <v>-24.35057460081435</v>
      </c>
      <c r="H166" s="5">
        <f t="shared" si="175"/>
        <v>12.507851347072405</v>
      </c>
      <c r="I166" s="5">
        <f t="shared" si="176"/>
        <v>-9.054327832441345</v>
      </c>
      <c r="J166" s="5">
        <f t="shared" si="177"/>
        <v>-19.435844450511443</v>
      </c>
      <c r="K166" s="5">
        <f t="shared" si="164"/>
        <v>-109.44075847918613</v>
      </c>
      <c r="L166" s="5">
        <f t="shared" si="178"/>
        <v>62.179795665862805</v>
      </c>
      <c r="M166" s="5">
        <f t="shared" si="179"/>
        <v>-38.21822850899082</v>
      </c>
      <c r="N166" s="5">
        <f t="shared" si="180"/>
        <v>-89.82745891165695</v>
      </c>
      <c r="O166" s="5">
        <f t="shared" si="165"/>
        <v>-0.7456589885868586</v>
      </c>
      <c r="P166" s="5">
        <f t="shared" si="181"/>
        <v>0.3731332390530045</v>
      </c>
      <c r="Q166" s="5">
        <f t="shared" si="182"/>
        <v>-0.2813602141163154</v>
      </c>
      <c r="R166" s="5">
        <f t="shared" si="183"/>
        <v>-0.5910608025303091</v>
      </c>
      <c r="S166" s="5">
        <f t="shared" si="184"/>
        <v>4954.979386446549</v>
      </c>
      <c r="T166" s="5">
        <f t="shared" si="185"/>
        <v>7963.134747490541</v>
      </c>
      <c r="U166" s="5">
        <f t="shared" si="186"/>
        <v>355.1258707392172</v>
      </c>
      <c r="V166" s="10">
        <f t="shared" si="187"/>
        <v>-110.27296527389522</v>
      </c>
    </row>
    <row r="167" spans="1:22" ht="12.75">
      <c r="A167" s="5">
        <f t="shared" si="188"/>
        <v>2.8000000000000003</v>
      </c>
      <c r="B167" s="5">
        <f t="shared" si="189"/>
        <v>1.7999999999999998</v>
      </c>
      <c r="C167" s="5">
        <f t="shared" si="170"/>
        <v>4.6</v>
      </c>
      <c r="D167" s="5">
        <f t="shared" si="171"/>
        <v>2.059</v>
      </c>
      <c r="E167" s="5">
        <f t="shared" si="172"/>
        <v>1.0589999999999997</v>
      </c>
      <c r="F167" s="5">
        <f t="shared" si="173"/>
        <v>3.8589999999999995</v>
      </c>
      <c r="G167" s="5">
        <f t="shared" si="174"/>
        <v>-16.57913933328781</v>
      </c>
      <c r="H167" s="5">
        <f t="shared" si="175"/>
        <v>8.442385342644368</v>
      </c>
      <c r="I167" s="5">
        <f t="shared" si="176"/>
        <v>-6.195206592775955</v>
      </c>
      <c r="J167" s="5">
        <f t="shared" si="177"/>
        <v>-13.202386427170781</v>
      </c>
      <c r="K167" s="5">
        <f t="shared" si="164"/>
        <v>-109.44075847918613</v>
      </c>
      <c r="L167" s="5">
        <f t="shared" si="178"/>
        <v>62.179795665862805</v>
      </c>
      <c r="M167" s="5">
        <f t="shared" si="179"/>
        <v>-38.21822850899082</v>
      </c>
      <c r="N167" s="5">
        <f t="shared" si="180"/>
        <v>-89.82745891165695</v>
      </c>
      <c r="O167" s="5">
        <f t="shared" si="165"/>
        <v>-0.5055260585586094</v>
      </c>
      <c r="P167" s="5">
        <f t="shared" si="181"/>
        <v>0.25290260227654093</v>
      </c>
      <c r="Q167" s="5">
        <f t="shared" si="182"/>
        <v>-0.19077816431202205</v>
      </c>
      <c r="R167" s="5">
        <f t="shared" si="183"/>
        <v>-0.400687324201551</v>
      </c>
      <c r="S167" s="5">
        <f t="shared" si="184"/>
        <v>5871.401733252759</v>
      </c>
      <c r="T167" s="5">
        <f t="shared" si="185"/>
        <v>7997.147476554919</v>
      </c>
      <c r="U167" s="5">
        <f t="shared" si="186"/>
        <v>163.8834999229632</v>
      </c>
      <c r="V167" s="10">
        <f t="shared" si="187"/>
        <v>-109.71544539665398</v>
      </c>
    </row>
    <row r="168" spans="1:22" ht="12.75">
      <c r="A168" s="5">
        <f t="shared" si="188"/>
        <v>3.0000000000000004</v>
      </c>
      <c r="B168" s="5">
        <f t="shared" si="189"/>
        <v>1.7999999999999998</v>
      </c>
      <c r="C168" s="5">
        <f t="shared" si="170"/>
        <v>4.800000000000001</v>
      </c>
      <c r="D168" s="5">
        <f t="shared" si="171"/>
        <v>2.2590000000000003</v>
      </c>
      <c r="E168" s="5">
        <f t="shared" si="172"/>
        <v>1.0589999999999997</v>
      </c>
      <c r="F168" s="5">
        <f t="shared" si="173"/>
        <v>4.059000000000001</v>
      </c>
      <c r="G168" s="5">
        <f t="shared" si="174"/>
        <v>-11.271867554491662</v>
      </c>
      <c r="H168" s="5">
        <f t="shared" si="175"/>
        <v>5.7061537275550895</v>
      </c>
      <c r="I168" s="5">
        <f t="shared" si="176"/>
        <v>-4.22598872244226</v>
      </c>
      <c r="J168" s="5">
        <f t="shared" si="177"/>
        <v>-8.962096316312984</v>
      </c>
      <c r="K168" s="5">
        <f t="shared" si="164"/>
        <v>-109.44075847918613</v>
      </c>
      <c r="L168" s="5">
        <f t="shared" si="178"/>
        <v>62.179795665862805</v>
      </c>
      <c r="M168" s="5">
        <f t="shared" si="179"/>
        <v>-38.21822850899082</v>
      </c>
      <c r="N168" s="5">
        <f t="shared" si="180"/>
        <v>-89.82745891165695</v>
      </c>
      <c r="O168" s="5">
        <f t="shared" si="165"/>
        <v>-0.34271134107377954</v>
      </c>
      <c r="P168" s="5">
        <f t="shared" si="181"/>
        <v>0.17141980537689408</v>
      </c>
      <c r="Q168" s="5">
        <f t="shared" si="182"/>
        <v>-0.12934691529674996</v>
      </c>
      <c r="R168" s="5">
        <f t="shared" si="183"/>
        <v>-0.2716253537595721</v>
      </c>
      <c r="S168" s="5">
        <f t="shared" si="184"/>
        <v>6539.206867676455</v>
      </c>
      <c r="T168" s="5">
        <f t="shared" si="185"/>
        <v>8020.247324249817</v>
      </c>
      <c r="U168" s="5">
        <f t="shared" si="186"/>
        <v>75.52428555098403</v>
      </c>
      <c r="V168" s="10">
        <f t="shared" si="187"/>
        <v>-109.50075931667402</v>
      </c>
    </row>
    <row r="169" spans="1:22" ht="12.75">
      <c r="A169" s="5">
        <f t="shared" si="188"/>
        <v>3.2000000000000006</v>
      </c>
      <c r="B169" s="5">
        <f t="shared" si="189"/>
        <v>1.7999999999999998</v>
      </c>
      <c r="C169" s="5">
        <f t="shared" si="170"/>
        <v>5</v>
      </c>
      <c r="D169" s="5">
        <f t="shared" si="171"/>
        <v>2.4590000000000005</v>
      </c>
      <c r="E169" s="5">
        <f t="shared" si="172"/>
        <v>1.0589999999999997</v>
      </c>
      <c r="F169" s="5">
        <f t="shared" si="173"/>
        <v>4.259</v>
      </c>
      <c r="G169" s="5">
        <f t="shared" si="174"/>
        <v>-7.65619233922045</v>
      </c>
      <c r="H169" s="5">
        <f t="shared" si="175"/>
        <v>3.860362763918389</v>
      </c>
      <c r="I169" s="5">
        <f t="shared" si="176"/>
        <v>-2.876821971417832</v>
      </c>
      <c r="J169" s="5">
        <f t="shared" si="177"/>
        <v>-6.0809230654700945</v>
      </c>
      <c r="K169" s="5">
        <f t="shared" si="164"/>
        <v>-109.44075847918613</v>
      </c>
      <c r="L169" s="5">
        <f t="shared" si="178"/>
        <v>62.179795665862805</v>
      </c>
      <c r="M169" s="5">
        <f t="shared" si="179"/>
        <v>-38.21822850899082</v>
      </c>
      <c r="N169" s="5">
        <f t="shared" si="180"/>
        <v>-89.82745891165695</v>
      </c>
      <c r="O169" s="5">
        <f t="shared" si="165"/>
        <v>-0.23232768329059109</v>
      </c>
      <c r="P169" s="5">
        <f t="shared" si="181"/>
        <v>0.11619331208573767</v>
      </c>
      <c r="Q169" s="5">
        <f t="shared" si="182"/>
        <v>-0.08769147020941465</v>
      </c>
      <c r="R169" s="5">
        <f t="shared" si="183"/>
        <v>-0.18413191924057692</v>
      </c>
      <c r="S169" s="5">
        <f t="shared" si="184"/>
        <v>7013.4822662366605</v>
      </c>
      <c r="T169" s="5">
        <f t="shared" si="185"/>
        <v>8035.926074269287</v>
      </c>
      <c r="U169" s="5">
        <f t="shared" si="186"/>
        <v>34.77214582225083</v>
      </c>
      <c r="V169" s="10">
        <f t="shared" si="187"/>
        <v>-109.42559869422274</v>
      </c>
    </row>
    <row r="170" spans="1:22" ht="12.75">
      <c r="A170" s="5">
        <f t="shared" si="188"/>
        <v>3.400000000000001</v>
      </c>
      <c r="B170" s="5">
        <f t="shared" si="189"/>
        <v>1.7999999999999998</v>
      </c>
      <c r="C170" s="5">
        <f t="shared" si="170"/>
        <v>5.200000000000001</v>
      </c>
      <c r="D170" s="5">
        <f t="shared" si="171"/>
        <v>2.6590000000000007</v>
      </c>
      <c r="E170" s="5">
        <f t="shared" si="172"/>
        <v>1.0589999999999997</v>
      </c>
      <c r="F170" s="5">
        <f t="shared" si="173"/>
        <v>4.459000000000001</v>
      </c>
      <c r="G170" s="5">
        <f t="shared" si="174"/>
        <v>-5.1969476111796915</v>
      </c>
      <c r="H170" s="5">
        <f t="shared" si="175"/>
        <v>2.613300547899721</v>
      </c>
      <c r="I170" s="5">
        <f t="shared" si="176"/>
        <v>-1.9556946251617353</v>
      </c>
      <c r="J170" s="5">
        <f t="shared" si="177"/>
        <v>-4.124734079918504</v>
      </c>
      <c r="K170" s="5">
        <f t="shared" si="164"/>
        <v>-109.44075847918613</v>
      </c>
      <c r="L170" s="5">
        <f t="shared" si="178"/>
        <v>62.179795665862805</v>
      </c>
      <c r="M170" s="5">
        <f t="shared" si="179"/>
        <v>-38.21822850899082</v>
      </c>
      <c r="N170" s="5">
        <f t="shared" si="180"/>
        <v>-89.82745891165695</v>
      </c>
      <c r="O170" s="5">
        <f t="shared" si="165"/>
        <v>-0.15749436250873902</v>
      </c>
      <c r="P170" s="5">
        <f t="shared" si="181"/>
        <v>0.07876072314298721</v>
      </c>
      <c r="Q170" s="5">
        <f t="shared" si="182"/>
        <v>-0.05944850196327263</v>
      </c>
      <c r="R170" s="5">
        <f t="shared" si="183"/>
        <v>-0.124819902171952</v>
      </c>
      <c r="S170" s="5">
        <f t="shared" si="184"/>
        <v>7344.957043584676</v>
      </c>
      <c r="T170" s="5">
        <f t="shared" si="185"/>
        <v>8046.56344526598</v>
      </c>
      <c r="U170" s="5">
        <f t="shared" si="186"/>
        <v>15.999313429337876</v>
      </c>
      <c r="V170" s="10">
        <f t="shared" si="187"/>
        <v>-109.40550164137687</v>
      </c>
    </row>
    <row r="171" spans="1:22" ht="12.75">
      <c r="A171" s="5">
        <f t="shared" si="188"/>
        <v>3.600000000000001</v>
      </c>
      <c r="B171" s="5">
        <f t="shared" si="189"/>
        <v>1.7999999999999998</v>
      </c>
      <c r="C171" s="5">
        <f t="shared" si="170"/>
        <v>5.4</v>
      </c>
      <c r="D171" s="5">
        <f t="shared" si="171"/>
        <v>2.859000000000001</v>
      </c>
      <c r="E171" s="5">
        <f t="shared" si="172"/>
        <v>1.0589999999999997</v>
      </c>
      <c r="F171" s="5">
        <f t="shared" si="173"/>
        <v>4.659000000000001</v>
      </c>
      <c r="G171" s="5">
        <f t="shared" si="174"/>
        <v>-3.526091597810128</v>
      </c>
      <c r="H171" s="5">
        <f t="shared" si="175"/>
        <v>1.7698587983007839</v>
      </c>
      <c r="I171" s="5">
        <f t="shared" si="176"/>
        <v>-1.3282721834240996</v>
      </c>
      <c r="J171" s="5">
        <f t="shared" si="177"/>
        <v>-2.79725498601375</v>
      </c>
      <c r="K171" s="5">
        <f t="shared" si="164"/>
        <v>-109.44075847918613</v>
      </c>
      <c r="L171" s="5">
        <f t="shared" si="178"/>
        <v>62.179795665862805</v>
      </c>
      <c r="M171" s="5">
        <f t="shared" si="179"/>
        <v>-38.21822850899082</v>
      </c>
      <c r="N171" s="5">
        <f t="shared" si="180"/>
        <v>-89.82745891165695</v>
      </c>
      <c r="O171" s="5">
        <f t="shared" si="165"/>
        <v>-0.10676363384472842</v>
      </c>
      <c r="P171" s="5">
        <f t="shared" si="181"/>
        <v>0.05338803952184299</v>
      </c>
      <c r="Q171" s="5">
        <f t="shared" si="182"/>
        <v>-0.040300689397601286</v>
      </c>
      <c r="R171" s="5">
        <f t="shared" si="183"/>
        <v>-0.08461276220073097</v>
      </c>
      <c r="S171" s="5">
        <f t="shared" si="184"/>
        <v>7574.25639533904</v>
      </c>
      <c r="T171" s="5">
        <f t="shared" si="185"/>
        <v>8053.778435004968</v>
      </c>
      <c r="U171" s="5">
        <f t="shared" si="186"/>
        <v>7.358427834413241</v>
      </c>
      <c r="V171" s="10">
        <f t="shared" si="187"/>
        <v>-109.40559035613984</v>
      </c>
    </row>
    <row r="172" spans="1:22" ht="12.75">
      <c r="A172" s="5">
        <f>$B$3</f>
        <v>0.4</v>
      </c>
      <c r="B172" s="5">
        <f aca="true" t="shared" si="190" ref="B172:B183">B154+$B$5</f>
        <v>1.9999999999999998</v>
      </c>
      <c r="C172" s="5">
        <f t="shared" si="170"/>
        <v>2.4</v>
      </c>
      <c r="D172" s="5">
        <f t="shared" si="171"/>
        <v>-0.34099999999999997</v>
      </c>
      <c r="E172" s="5">
        <f t="shared" si="172"/>
        <v>1.259</v>
      </c>
      <c r="F172" s="5">
        <f t="shared" si="173"/>
        <v>1.6589999999999998</v>
      </c>
      <c r="G172" s="5">
        <f t="shared" si="174"/>
        <v>-52.95022538305611</v>
      </c>
      <c r="H172" s="5">
        <f t="shared" si="175"/>
        <v>1750.9488172629635</v>
      </c>
      <c r="I172" s="5">
        <f t="shared" si="176"/>
        <v>695.667877315042</v>
      </c>
      <c r="J172" s="5">
        <f t="shared" si="177"/>
        <v>-757.6196410132177</v>
      </c>
      <c r="K172" s="5">
        <f t="shared" si="164"/>
        <v>-75.81544389394756</v>
      </c>
      <c r="L172" s="5">
        <f t="shared" si="178"/>
        <v>41.335379792672434</v>
      </c>
      <c r="M172" s="5">
        <f t="shared" si="179"/>
        <v>-27.19785206400026</v>
      </c>
      <c r="N172" s="5">
        <f t="shared" si="180"/>
        <v>-61.506217291918375</v>
      </c>
      <c r="O172" s="5">
        <f t="shared" si="165"/>
        <v>-35.689059945385516</v>
      </c>
      <c r="P172" s="5">
        <f t="shared" si="181"/>
        <v>18.568270154518203</v>
      </c>
      <c r="Q172" s="5">
        <f t="shared" si="182"/>
        <v>-13.172267953925472</v>
      </c>
      <c r="R172" s="5">
        <f t="shared" si="183"/>
        <v>-28.58393218217558</v>
      </c>
      <c r="S172" s="5">
        <f t="shared" si="184"/>
        <v>484573.89868498925</v>
      </c>
      <c r="T172" s="5">
        <f t="shared" si="185"/>
        <v>1083.8768568471921</v>
      </c>
      <c r="U172" s="5">
        <f t="shared" si="186"/>
        <v>531493.06475078</v>
      </c>
      <c r="V172" s="10">
        <f t="shared" si="187"/>
        <v>-49.44186553203726</v>
      </c>
    </row>
    <row r="173" spans="1:22" ht="12.75">
      <c r="A173" s="5">
        <f>A172+$B$4/2</f>
        <v>0.5</v>
      </c>
      <c r="B173" s="5">
        <f t="shared" si="190"/>
        <v>1.9999999999999998</v>
      </c>
      <c r="C173" s="5">
        <f t="shared" si="170"/>
        <v>2.5</v>
      </c>
      <c r="D173" s="5">
        <f t="shared" si="171"/>
        <v>-0.241</v>
      </c>
      <c r="E173" s="5">
        <f t="shared" si="172"/>
        <v>1.259</v>
      </c>
      <c r="F173" s="5">
        <f t="shared" si="173"/>
        <v>1.759</v>
      </c>
      <c r="G173" s="5">
        <f t="shared" si="174"/>
        <v>-294.43509285127163</v>
      </c>
      <c r="H173" s="5">
        <f t="shared" si="175"/>
        <v>1316.1862441133685</v>
      </c>
      <c r="I173" s="5">
        <f t="shared" si="176"/>
        <v>373.97276198905405</v>
      </c>
      <c r="J173" s="5">
        <f t="shared" si="177"/>
        <v>-718.4618206250418</v>
      </c>
      <c r="K173" s="5">
        <f aca="true" t="shared" si="191" ref="K173:K194">$E$4*(EXP(-2*$E$5*E173)-2*EXP(-$E$5*E173))</f>
        <v>-75.81544389394756</v>
      </c>
      <c r="L173" s="5">
        <f t="shared" si="178"/>
        <v>41.335379792672434</v>
      </c>
      <c r="M173" s="5">
        <f t="shared" si="179"/>
        <v>-27.19785206400026</v>
      </c>
      <c r="N173" s="5">
        <f t="shared" si="180"/>
        <v>-61.506217291918375</v>
      </c>
      <c r="O173" s="5">
        <f aca="true" t="shared" si="192" ref="O173:O194">$F$4*(EXP(-2*$F$5*F173)-2*EXP(-$F$5*F173))</f>
        <v>-29.48909472976326</v>
      </c>
      <c r="P173" s="5">
        <f t="shared" si="181"/>
        <v>15.235148999206363</v>
      </c>
      <c r="Q173" s="5">
        <f t="shared" si="182"/>
        <v>-10.928533582240863</v>
      </c>
      <c r="R173" s="5">
        <f t="shared" si="183"/>
        <v>-23.573707251582146</v>
      </c>
      <c r="S173" s="5">
        <f t="shared" si="184"/>
        <v>431590.66475078824</v>
      </c>
      <c r="T173" s="5">
        <f t="shared" si="185"/>
        <v>1438.8753179602086</v>
      </c>
      <c r="U173" s="5">
        <f t="shared" si="186"/>
        <v>482869.49010772613</v>
      </c>
      <c r="V173" s="10">
        <f t="shared" si="187"/>
        <v>-291.3446975321846</v>
      </c>
    </row>
    <row r="174" spans="1:22" ht="12.75">
      <c r="A174" s="5">
        <f>A172+$B$4</f>
        <v>0.6000000000000001</v>
      </c>
      <c r="B174" s="5">
        <f t="shared" si="190"/>
        <v>1.9999999999999998</v>
      </c>
      <c r="C174" s="5">
        <f t="shared" si="170"/>
        <v>2.5999999999999996</v>
      </c>
      <c r="D174" s="5">
        <f t="shared" si="171"/>
        <v>-0.1409999999999999</v>
      </c>
      <c r="E174" s="5">
        <f t="shared" si="172"/>
        <v>1.259</v>
      </c>
      <c r="F174" s="5">
        <f t="shared" si="173"/>
        <v>1.8589999999999995</v>
      </c>
      <c r="G174" s="5">
        <f t="shared" si="174"/>
        <v>-412.4534451169976</v>
      </c>
      <c r="H174" s="5">
        <f t="shared" si="175"/>
        <v>998.6353354305352</v>
      </c>
      <c r="I174" s="5">
        <f t="shared" si="176"/>
        <v>173.1483988102285</v>
      </c>
      <c r="J174" s="5">
        <f t="shared" si="177"/>
        <v>-655.7189295971157</v>
      </c>
      <c r="K174" s="5">
        <f t="shared" si="191"/>
        <v>-75.81544389394756</v>
      </c>
      <c r="L174" s="5">
        <f t="shared" si="178"/>
        <v>41.335379792672434</v>
      </c>
      <c r="M174" s="5">
        <f t="shared" si="179"/>
        <v>-27.19785206400026</v>
      </c>
      <c r="N174" s="5">
        <f t="shared" si="180"/>
        <v>-61.506217291918375</v>
      </c>
      <c r="O174" s="5">
        <f t="shared" si="192"/>
        <v>-24.350574600814376</v>
      </c>
      <c r="P174" s="5">
        <f t="shared" si="181"/>
        <v>12.507851347072416</v>
      </c>
      <c r="Q174" s="5">
        <f t="shared" si="182"/>
        <v>-9.054327832441357</v>
      </c>
      <c r="R174" s="5">
        <f t="shared" si="183"/>
        <v>-19.43584445051146</v>
      </c>
      <c r="S174" s="5">
        <f t="shared" si="184"/>
        <v>353088.7474650992</v>
      </c>
      <c r="T174" s="5">
        <f t="shared" si="185"/>
        <v>1769.9162710149885</v>
      </c>
      <c r="U174" s="5">
        <f t="shared" si="186"/>
        <v>404856.1644436808</v>
      </c>
      <c r="V174" s="10">
        <f t="shared" si="187"/>
        <v>-409.76881887800965</v>
      </c>
    </row>
    <row r="175" spans="1:22" ht="12.75">
      <c r="A175" s="5">
        <f aca="true" t="shared" si="193" ref="A175:A183">A174+$B$4</f>
        <v>0.8</v>
      </c>
      <c r="B175" s="5">
        <f t="shared" si="190"/>
        <v>1.9999999999999998</v>
      </c>
      <c r="C175" s="5">
        <f t="shared" si="170"/>
        <v>2.8</v>
      </c>
      <c r="D175" s="5">
        <f t="shared" si="171"/>
        <v>0.05900000000000005</v>
      </c>
      <c r="E175" s="5">
        <f t="shared" si="172"/>
        <v>1.259</v>
      </c>
      <c r="F175" s="5">
        <f t="shared" si="173"/>
        <v>2.0589999999999997</v>
      </c>
      <c r="G175" s="5">
        <f t="shared" si="174"/>
        <v>-452.6219327078665</v>
      </c>
      <c r="H175" s="5">
        <f t="shared" si="175"/>
        <v>590.4286725788785</v>
      </c>
      <c r="I175" s="5">
        <f t="shared" si="176"/>
        <v>-19.755931513867324</v>
      </c>
      <c r="J175" s="5">
        <f t="shared" si="177"/>
        <v>-509.81172975433645</v>
      </c>
      <c r="K175" s="5">
        <f t="shared" si="191"/>
        <v>-75.81544389394756</v>
      </c>
      <c r="L175" s="5">
        <f t="shared" si="178"/>
        <v>41.335379792672434</v>
      </c>
      <c r="M175" s="5">
        <f t="shared" si="179"/>
        <v>-27.19785206400026</v>
      </c>
      <c r="N175" s="5">
        <f t="shared" si="180"/>
        <v>-61.506217291918375</v>
      </c>
      <c r="O175" s="5">
        <f t="shared" si="192"/>
        <v>-16.579139333287827</v>
      </c>
      <c r="P175" s="5">
        <f t="shared" si="181"/>
        <v>8.442385342644375</v>
      </c>
      <c r="Q175" s="5">
        <f t="shared" si="182"/>
        <v>-6.195206592775963</v>
      </c>
      <c r="R175" s="5">
        <f t="shared" si="183"/>
        <v>-13.202386427170794</v>
      </c>
      <c r="S175" s="5">
        <f t="shared" si="184"/>
        <v>200977.83250419126</v>
      </c>
      <c r="T175" s="5">
        <f t="shared" si="185"/>
        <v>2333.260076210141</v>
      </c>
      <c r="U175" s="5">
        <f t="shared" si="186"/>
        <v>246620.83987983872</v>
      </c>
      <c r="V175" s="10">
        <f t="shared" si="187"/>
        <v>-450.81603683400806</v>
      </c>
    </row>
    <row r="176" spans="1:22" ht="12.75">
      <c r="A176" s="5">
        <f t="shared" si="193"/>
        <v>1</v>
      </c>
      <c r="B176" s="5">
        <f t="shared" si="190"/>
        <v>1.9999999999999998</v>
      </c>
      <c r="C176" s="5">
        <f t="shared" si="170"/>
        <v>3</v>
      </c>
      <c r="D176" s="5">
        <f t="shared" si="171"/>
        <v>0.259</v>
      </c>
      <c r="E176" s="5">
        <f t="shared" si="172"/>
        <v>1.259</v>
      </c>
      <c r="F176" s="5">
        <f t="shared" si="173"/>
        <v>2.259</v>
      </c>
      <c r="G176" s="5">
        <f t="shared" si="174"/>
        <v>-386.32834110216135</v>
      </c>
      <c r="H176" s="5">
        <f t="shared" si="175"/>
        <v>360.4789899925066</v>
      </c>
      <c r="I176" s="5">
        <f t="shared" si="176"/>
        <v>-76.40329869787413</v>
      </c>
      <c r="J176" s="5">
        <f t="shared" si="177"/>
        <v>-375.6008603916546</v>
      </c>
      <c r="K176" s="5">
        <f t="shared" si="191"/>
        <v>-75.81544389394756</v>
      </c>
      <c r="L176" s="5">
        <f t="shared" si="178"/>
        <v>41.335379792672434</v>
      </c>
      <c r="M176" s="5">
        <f t="shared" si="179"/>
        <v>-27.19785206400026</v>
      </c>
      <c r="N176" s="5">
        <f t="shared" si="180"/>
        <v>-61.506217291918375</v>
      </c>
      <c r="O176" s="5">
        <f t="shared" si="192"/>
        <v>-11.271867554491674</v>
      </c>
      <c r="P176" s="5">
        <f t="shared" si="181"/>
        <v>5.706153727555095</v>
      </c>
      <c r="Q176" s="5">
        <f t="shared" si="182"/>
        <v>-4.225988722442265</v>
      </c>
      <c r="R176" s="5">
        <f t="shared" si="183"/>
        <v>-8.962096316312993</v>
      </c>
      <c r="S176" s="5">
        <f t="shared" si="184"/>
        <v>98655.44482395067</v>
      </c>
      <c r="T176" s="5">
        <f t="shared" si="185"/>
        <v>2760.884649099053</v>
      </c>
      <c r="U176" s="5">
        <f t="shared" si="186"/>
        <v>134423.983322694</v>
      </c>
      <c r="V176" s="10">
        <f t="shared" si="187"/>
        <v>-385.65998607581906</v>
      </c>
    </row>
    <row r="177" spans="1:22" ht="12.75">
      <c r="A177" s="5">
        <f t="shared" si="193"/>
        <v>1.2</v>
      </c>
      <c r="B177" s="5">
        <f t="shared" si="190"/>
        <v>1.9999999999999998</v>
      </c>
      <c r="C177" s="5">
        <f t="shared" si="170"/>
        <v>3.1999999999999997</v>
      </c>
      <c r="D177" s="5">
        <f t="shared" si="171"/>
        <v>0.45899999999999996</v>
      </c>
      <c r="E177" s="5">
        <f t="shared" si="172"/>
        <v>1.259</v>
      </c>
      <c r="F177" s="5">
        <f t="shared" si="173"/>
        <v>2.4589999999999996</v>
      </c>
      <c r="G177" s="5">
        <f t="shared" si="174"/>
        <v>-298.41557978741827</v>
      </c>
      <c r="H177" s="5">
        <f t="shared" si="175"/>
        <v>226.09020545913793</v>
      </c>
      <c r="I177" s="5">
        <f t="shared" si="176"/>
        <v>-80.74567891009745</v>
      </c>
      <c r="J177" s="5">
        <f t="shared" si="177"/>
        <v>-268.4005494411819</v>
      </c>
      <c r="K177" s="5">
        <f t="shared" si="191"/>
        <v>-75.81544389394756</v>
      </c>
      <c r="L177" s="5">
        <f t="shared" si="178"/>
        <v>41.335379792672434</v>
      </c>
      <c r="M177" s="5">
        <f t="shared" si="179"/>
        <v>-27.19785206400026</v>
      </c>
      <c r="N177" s="5">
        <f t="shared" si="180"/>
        <v>-61.506217291918375</v>
      </c>
      <c r="O177" s="5">
        <f t="shared" si="192"/>
        <v>-7.656192339220464</v>
      </c>
      <c r="P177" s="5">
        <f t="shared" si="181"/>
        <v>3.8603627639183964</v>
      </c>
      <c r="Q177" s="5">
        <f t="shared" si="182"/>
        <v>-2.876821971417837</v>
      </c>
      <c r="R177" s="5">
        <f t="shared" si="183"/>
        <v>-6.080923065470106</v>
      </c>
      <c r="S177" s="5">
        <f t="shared" si="184"/>
        <v>42805.26467548978</v>
      </c>
      <c r="T177" s="5">
        <f t="shared" si="185"/>
        <v>3071.96324008836</v>
      </c>
      <c r="U177" s="5">
        <f t="shared" si="186"/>
        <v>68811.58638189302</v>
      </c>
      <c r="V177" s="10">
        <f t="shared" si="187"/>
        <v>-299.3908340301929</v>
      </c>
    </row>
    <row r="178" spans="1:22" ht="12.75">
      <c r="A178" s="5">
        <f t="shared" si="193"/>
        <v>1.4</v>
      </c>
      <c r="B178" s="5">
        <f t="shared" si="190"/>
        <v>1.9999999999999998</v>
      </c>
      <c r="C178" s="5">
        <f t="shared" si="170"/>
        <v>3.3999999999999995</v>
      </c>
      <c r="D178" s="5">
        <f t="shared" si="171"/>
        <v>0.6589999999999999</v>
      </c>
      <c r="E178" s="5">
        <f t="shared" si="172"/>
        <v>1.259</v>
      </c>
      <c r="F178" s="5">
        <f t="shared" si="173"/>
        <v>2.6589999999999994</v>
      </c>
      <c r="G178" s="5">
        <f t="shared" si="174"/>
        <v>-219.075141359647</v>
      </c>
      <c r="H178" s="5">
        <f t="shared" si="175"/>
        <v>144.86561778831407</v>
      </c>
      <c r="I178" s="5">
        <f t="shared" si="176"/>
        <v>-68.03972631324316</v>
      </c>
      <c r="J178" s="5">
        <f t="shared" si="177"/>
        <v>-188.27818907754383</v>
      </c>
      <c r="K178" s="5">
        <f t="shared" si="191"/>
        <v>-75.81544389394756</v>
      </c>
      <c r="L178" s="5">
        <f t="shared" si="178"/>
        <v>41.335379792672434</v>
      </c>
      <c r="M178" s="5">
        <f t="shared" si="179"/>
        <v>-27.19785206400026</v>
      </c>
      <c r="N178" s="5">
        <f t="shared" si="180"/>
        <v>-61.506217291918375</v>
      </c>
      <c r="O178" s="5">
        <f t="shared" si="192"/>
        <v>-5.196947611179705</v>
      </c>
      <c r="P178" s="5">
        <f t="shared" si="181"/>
        <v>2.613300547899728</v>
      </c>
      <c r="Q178" s="5">
        <f t="shared" si="182"/>
        <v>-1.95569462516174</v>
      </c>
      <c r="R178" s="5">
        <f t="shared" si="183"/>
        <v>-4.124734079918515</v>
      </c>
      <c r="S178" s="5">
        <f t="shared" si="184"/>
        <v>16071.132830415416</v>
      </c>
      <c r="T178" s="5">
        <f t="shared" si="185"/>
        <v>3292.634615609022</v>
      </c>
      <c r="U178" s="5">
        <f t="shared" si="186"/>
        <v>33912.494987562415</v>
      </c>
      <c r="V178" s="10">
        <f t="shared" si="187"/>
        <v>-222.5685420402417</v>
      </c>
    </row>
    <row r="179" spans="1:22" ht="12.75">
      <c r="A179" s="5">
        <f t="shared" si="193"/>
        <v>1.5999999999999999</v>
      </c>
      <c r="B179" s="5">
        <f t="shared" si="190"/>
        <v>1.9999999999999998</v>
      </c>
      <c r="C179" s="5">
        <f t="shared" si="170"/>
        <v>3.5999999999999996</v>
      </c>
      <c r="D179" s="5">
        <f t="shared" si="171"/>
        <v>0.8589999999999999</v>
      </c>
      <c r="E179" s="5">
        <f t="shared" si="172"/>
        <v>1.259</v>
      </c>
      <c r="F179" s="5">
        <f t="shared" si="173"/>
        <v>2.8589999999999995</v>
      </c>
      <c r="G179" s="5">
        <f t="shared" si="174"/>
        <v>-156.21874337216317</v>
      </c>
      <c r="H179" s="5">
        <f t="shared" si="175"/>
        <v>94.34287454002862</v>
      </c>
      <c r="I179" s="5">
        <f t="shared" si="176"/>
        <v>-52.23567193860358</v>
      </c>
      <c r="J179" s="5">
        <f t="shared" si="177"/>
        <v>-130.54025780682733</v>
      </c>
      <c r="K179" s="5">
        <f t="shared" si="191"/>
        <v>-75.81544389394756</v>
      </c>
      <c r="L179" s="5">
        <f t="shared" si="178"/>
        <v>41.335379792672434</v>
      </c>
      <c r="M179" s="5">
        <f t="shared" si="179"/>
        <v>-27.19785206400026</v>
      </c>
      <c r="N179" s="5">
        <f t="shared" si="180"/>
        <v>-61.506217291918375</v>
      </c>
      <c r="O179" s="5">
        <f t="shared" si="192"/>
        <v>-3.526091597810138</v>
      </c>
      <c r="P179" s="5">
        <f t="shared" si="181"/>
        <v>1.7698587983007887</v>
      </c>
      <c r="Q179" s="5">
        <f t="shared" si="182"/>
        <v>-1.3282721834241031</v>
      </c>
      <c r="R179" s="5">
        <f t="shared" si="183"/>
        <v>-2.797254986013758</v>
      </c>
      <c r="S179" s="5">
        <f t="shared" si="184"/>
        <v>4765.698749814091</v>
      </c>
      <c r="T179" s="5">
        <f t="shared" si="185"/>
        <v>3446.7422550361293</v>
      </c>
      <c r="U179" s="5">
        <f t="shared" si="186"/>
        <v>16318.274769678384</v>
      </c>
      <c r="V179" s="10">
        <f t="shared" si="187"/>
        <v>-163.68450634414214</v>
      </c>
    </row>
    <row r="180" spans="1:22" ht="12.75">
      <c r="A180" s="5">
        <f t="shared" si="193"/>
        <v>1.7999999999999998</v>
      </c>
      <c r="B180" s="5">
        <f t="shared" si="190"/>
        <v>1.9999999999999998</v>
      </c>
      <c r="C180" s="5">
        <f t="shared" si="170"/>
        <v>3.8</v>
      </c>
      <c r="D180" s="5">
        <f t="shared" si="171"/>
        <v>1.0589999999999997</v>
      </c>
      <c r="E180" s="5">
        <f t="shared" si="172"/>
        <v>1.259</v>
      </c>
      <c r="F180" s="5">
        <f t="shared" si="173"/>
        <v>3.0589999999999997</v>
      </c>
      <c r="G180" s="5">
        <f t="shared" si="174"/>
        <v>-109.44075847918613</v>
      </c>
      <c r="H180" s="5">
        <f t="shared" si="175"/>
        <v>62.179795665862805</v>
      </c>
      <c r="I180" s="5">
        <f t="shared" si="176"/>
        <v>-38.21822850899082</v>
      </c>
      <c r="J180" s="5">
        <f t="shared" si="177"/>
        <v>-89.82745891165695</v>
      </c>
      <c r="K180" s="5">
        <f t="shared" si="191"/>
        <v>-75.81544389394756</v>
      </c>
      <c r="L180" s="5">
        <f t="shared" si="178"/>
        <v>41.335379792672434</v>
      </c>
      <c r="M180" s="5">
        <f t="shared" si="179"/>
        <v>-27.19785206400026</v>
      </c>
      <c r="N180" s="5">
        <f t="shared" si="180"/>
        <v>-61.506217291918375</v>
      </c>
      <c r="O180" s="5">
        <f t="shared" si="192"/>
        <v>-2.39171881584305</v>
      </c>
      <c r="P180" s="5">
        <f t="shared" si="181"/>
        <v>1.1989900322890341</v>
      </c>
      <c r="Q180" s="5">
        <f t="shared" si="182"/>
        <v>-0.9015746438682352</v>
      </c>
      <c r="R180" s="5">
        <f t="shared" si="183"/>
        <v>-1.8967363706681333</v>
      </c>
      <c r="S180" s="5">
        <f t="shared" si="184"/>
        <v>802.0927268836123</v>
      </c>
      <c r="T180" s="5">
        <f t="shared" si="185"/>
        <v>3553.290215700896</v>
      </c>
      <c r="U180" s="5">
        <f t="shared" si="186"/>
        <v>7731.811966580358</v>
      </c>
      <c r="V180" s="10">
        <f t="shared" si="187"/>
        <v>-123.12669498462843</v>
      </c>
    </row>
    <row r="181" spans="1:22" ht="12.75">
      <c r="A181" s="5">
        <f t="shared" si="193"/>
        <v>1.9999999999999998</v>
      </c>
      <c r="B181" s="5">
        <f t="shared" si="190"/>
        <v>1.9999999999999998</v>
      </c>
      <c r="C181" s="5">
        <f t="shared" si="170"/>
        <v>3.9999999999999996</v>
      </c>
      <c r="D181" s="5">
        <f t="shared" si="171"/>
        <v>1.259</v>
      </c>
      <c r="E181" s="5">
        <f t="shared" si="172"/>
        <v>1.259</v>
      </c>
      <c r="F181" s="5">
        <f t="shared" si="173"/>
        <v>3.2589999999999995</v>
      </c>
      <c r="G181" s="5">
        <f t="shared" si="174"/>
        <v>-75.81544389394756</v>
      </c>
      <c r="H181" s="5">
        <f t="shared" si="175"/>
        <v>41.335379792672434</v>
      </c>
      <c r="I181" s="5">
        <f t="shared" si="176"/>
        <v>-27.19785206400026</v>
      </c>
      <c r="J181" s="5">
        <f t="shared" si="177"/>
        <v>-61.506217291918375</v>
      </c>
      <c r="K181" s="5">
        <f t="shared" si="191"/>
        <v>-75.81544389394756</v>
      </c>
      <c r="L181" s="5">
        <f t="shared" si="178"/>
        <v>41.335379792672434</v>
      </c>
      <c r="M181" s="5">
        <f t="shared" si="179"/>
        <v>-27.19785206400026</v>
      </c>
      <c r="N181" s="5">
        <f t="shared" si="180"/>
        <v>-61.506217291918375</v>
      </c>
      <c r="O181" s="5">
        <f t="shared" si="192"/>
        <v>-1.621957638527034</v>
      </c>
      <c r="P181" s="5">
        <f t="shared" si="181"/>
        <v>0.8124173646619799</v>
      </c>
      <c r="Q181" s="5">
        <f t="shared" si="182"/>
        <v>-0.6116920122035931</v>
      </c>
      <c r="R181" s="5">
        <f t="shared" si="183"/>
        <v>-1.2859984248730365</v>
      </c>
      <c r="S181" s="5">
        <f t="shared" si="184"/>
        <v>0</v>
      </c>
      <c r="T181" s="5">
        <f t="shared" si="185"/>
        <v>3626.4747603948435</v>
      </c>
      <c r="U181" s="5">
        <f t="shared" si="186"/>
        <v>3626.4747603948435</v>
      </c>
      <c r="V181" s="10">
        <f t="shared" si="187"/>
        <v>-98.48514103183714</v>
      </c>
    </row>
    <row r="182" spans="1:22" ht="12.75">
      <c r="A182" s="5">
        <f t="shared" si="193"/>
        <v>2.1999999999999997</v>
      </c>
      <c r="B182" s="5">
        <f t="shared" si="190"/>
        <v>1.9999999999999998</v>
      </c>
      <c r="C182" s="5">
        <f aca="true" t="shared" si="194" ref="C182:C211">A182+B182</f>
        <v>4.199999999999999</v>
      </c>
      <c r="D182" s="5">
        <f aca="true" t="shared" si="195" ref="D182:D211">A182-$D$3</f>
        <v>1.4589999999999996</v>
      </c>
      <c r="E182" s="5">
        <f aca="true" t="shared" si="196" ref="E182:E211">B182-$E$3</f>
        <v>1.259</v>
      </c>
      <c r="F182" s="5">
        <f aca="true" t="shared" si="197" ref="F182:F211">C182-$F$3</f>
        <v>3.458999999999999</v>
      </c>
      <c r="G182" s="5">
        <f aca="true" t="shared" si="198" ref="G182:G211">$D$4*(EXP(-2*$D$5*D182)-2*EXP(-$D$5*D182))</f>
        <v>-52.141473426970435</v>
      </c>
      <c r="H182" s="5">
        <f aca="true" t="shared" si="199" ref="H182:H211">0.5*$D$4*(EXP(-2*$D$5*D182)+2*EXP(-$D$5*D182))</f>
        <v>27.64577122500595</v>
      </c>
      <c r="I182" s="5">
        <f aca="true" t="shared" si="200" ref="I182:I211">0.5*(G182*(1+$M$2)+H182*(1-$M$2))</f>
        <v>-19.029766896400233</v>
      </c>
      <c r="J182" s="5">
        <f aca="true" t="shared" si="201" ref="J182:J211">0.5*(G182*(1+$M$2)-H182*(1-$M$2))</f>
        <v>-41.975757013155174</v>
      </c>
      <c r="K182" s="5">
        <f t="shared" si="191"/>
        <v>-75.81544389394756</v>
      </c>
      <c r="L182" s="5">
        <f aca="true" t="shared" si="202" ref="L182:L211">0.5*$E$4*(EXP(-2*$E$5*E182)+2*EXP(-$E$5*E182))</f>
        <v>41.335379792672434</v>
      </c>
      <c r="M182" s="5">
        <f aca="true" t="shared" si="203" ref="M182:M211">0.5*(K182*(1+$M$2)+L182*(1-$M$2))</f>
        <v>-27.19785206400026</v>
      </c>
      <c r="N182" s="5">
        <f aca="true" t="shared" si="204" ref="N182:N211">0.5*(K182*(1+$M$2)-L182*(1-$M$2))</f>
        <v>-61.506217291918375</v>
      </c>
      <c r="O182" s="5">
        <f t="shared" si="192"/>
        <v>-1.0997902734980853</v>
      </c>
      <c r="P182" s="5">
        <f aca="true" t="shared" si="205" ref="P182:P211">0.5*$F$4*(EXP(-2*$F$5*F182)+2*EXP(-$F$5*F182))</f>
        <v>0.5505561591587945</v>
      </c>
      <c r="Q182" s="5">
        <f aca="true" t="shared" si="206" ref="Q182:Q211">0.5*(O182*(1+$M$2)+P182*(1-$M$2))</f>
        <v>-0.41489650394548017</v>
      </c>
      <c r="R182" s="5">
        <f aca="true" t="shared" si="207" ref="R182:R211">0.5*(O182*(1+$M$2)-P182*(1-$M$2))</f>
        <v>-0.8718581160472796</v>
      </c>
      <c r="S182" s="5">
        <f aca="true" t="shared" si="208" ref="S182:S211">(J182-N182)^2</f>
        <v>381.4388787003472</v>
      </c>
      <c r="T182" s="5">
        <f aca="true" t="shared" si="209" ref="T182:T211">(N182-R182)^2</f>
        <v>3676.5255126685433</v>
      </c>
      <c r="U182" s="5">
        <f aca="true" t="shared" si="210" ref="U182:U211">(R182-J182)^2</f>
        <v>1689.5305045436678</v>
      </c>
      <c r="V182" s="10">
        <f t="shared" si="187"/>
        <v>-85.68364150229439</v>
      </c>
    </row>
    <row r="183" spans="1:22" ht="12.75">
      <c r="A183" s="5">
        <f t="shared" si="193"/>
        <v>2.4</v>
      </c>
      <c r="B183" s="5">
        <f t="shared" si="190"/>
        <v>1.9999999999999998</v>
      </c>
      <c r="C183" s="5">
        <f t="shared" si="194"/>
        <v>4.3999999999999995</v>
      </c>
      <c r="D183" s="5">
        <f t="shared" si="195"/>
        <v>1.6589999999999998</v>
      </c>
      <c r="E183" s="5">
        <f t="shared" si="196"/>
        <v>1.259</v>
      </c>
      <c r="F183" s="5">
        <f t="shared" si="197"/>
        <v>3.6589999999999994</v>
      </c>
      <c r="G183" s="5">
        <f t="shared" si="198"/>
        <v>-35.689059945385516</v>
      </c>
      <c r="H183" s="5">
        <f t="shared" si="199"/>
        <v>18.568270154518203</v>
      </c>
      <c r="I183" s="5">
        <f t="shared" si="200"/>
        <v>-13.172267953925472</v>
      </c>
      <c r="J183" s="5">
        <f t="shared" si="201"/>
        <v>-28.58393218217558</v>
      </c>
      <c r="K183" s="5">
        <f t="shared" si="191"/>
        <v>-75.81544389394756</v>
      </c>
      <c r="L183" s="5">
        <f t="shared" si="202"/>
        <v>41.335379792672434</v>
      </c>
      <c r="M183" s="5">
        <f t="shared" si="203"/>
        <v>-27.19785206400026</v>
      </c>
      <c r="N183" s="5">
        <f t="shared" si="204"/>
        <v>-61.506217291918375</v>
      </c>
      <c r="O183" s="5">
        <f t="shared" si="192"/>
        <v>-0.7456589885868601</v>
      </c>
      <c r="P183" s="5">
        <f t="shared" si="205"/>
        <v>0.37313323905300516</v>
      </c>
      <c r="Q183" s="5">
        <f t="shared" si="206"/>
        <v>-0.28136021411631595</v>
      </c>
      <c r="R183" s="5">
        <f t="shared" si="207"/>
        <v>-0.5910608025303102</v>
      </c>
      <c r="S183" s="5">
        <f t="shared" si="208"/>
        <v>1083.8768568471921</v>
      </c>
      <c r="T183" s="5">
        <f t="shared" si="209"/>
        <v>3710.656290126637</v>
      </c>
      <c r="U183" s="5">
        <f t="shared" si="210"/>
        <v>783.6008480773633</v>
      </c>
      <c r="V183" s="10">
        <f t="shared" si="187"/>
        <v>-79.88298995605841</v>
      </c>
    </row>
    <row r="184" spans="1:22" ht="12.75">
      <c r="A184" s="5">
        <f aca="true" t="shared" si="211" ref="A184:A189">A183+$B$4</f>
        <v>2.6</v>
      </c>
      <c r="B184" s="5">
        <f aca="true" t="shared" si="212" ref="B184:B189">B166+$B$5</f>
        <v>1.9999999999999998</v>
      </c>
      <c r="C184" s="5">
        <f t="shared" si="194"/>
        <v>4.6</v>
      </c>
      <c r="D184" s="5">
        <f t="shared" si="195"/>
        <v>1.859</v>
      </c>
      <c r="E184" s="5">
        <f t="shared" si="196"/>
        <v>1.259</v>
      </c>
      <c r="F184" s="5">
        <f t="shared" si="197"/>
        <v>3.8589999999999995</v>
      </c>
      <c r="G184" s="5">
        <f t="shared" si="198"/>
        <v>-24.35057460081435</v>
      </c>
      <c r="H184" s="5">
        <f t="shared" si="199"/>
        <v>12.507851347072405</v>
      </c>
      <c r="I184" s="5">
        <f t="shared" si="200"/>
        <v>-9.054327832441345</v>
      </c>
      <c r="J184" s="5">
        <f t="shared" si="201"/>
        <v>-19.435844450511443</v>
      </c>
      <c r="K184" s="5">
        <f t="shared" si="191"/>
        <v>-75.81544389394756</v>
      </c>
      <c r="L184" s="5">
        <f t="shared" si="202"/>
        <v>41.335379792672434</v>
      </c>
      <c r="M184" s="5">
        <f t="shared" si="203"/>
        <v>-27.19785206400026</v>
      </c>
      <c r="N184" s="5">
        <f t="shared" si="204"/>
        <v>-61.506217291918375</v>
      </c>
      <c r="O184" s="5">
        <f t="shared" si="192"/>
        <v>-0.5055260585586094</v>
      </c>
      <c r="P184" s="5">
        <f t="shared" si="205"/>
        <v>0.25290260227654093</v>
      </c>
      <c r="Q184" s="5">
        <f t="shared" si="206"/>
        <v>-0.19077816431202205</v>
      </c>
      <c r="R184" s="5">
        <f t="shared" si="207"/>
        <v>-0.400687324201551</v>
      </c>
      <c r="S184" s="5">
        <f t="shared" si="208"/>
        <v>1769.9162710149903</v>
      </c>
      <c r="T184" s="5">
        <f t="shared" si="209"/>
        <v>3733.885792635539</v>
      </c>
      <c r="U184" s="5">
        <f t="shared" si="210"/>
        <v>362.3372068233062</v>
      </c>
      <c r="V184" s="10">
        <f t="shared" si="187"/>
        <v>-77.43656377141576</v>
      </c>
    </row>
    <row r="185" spans="1:22" ht="12.75">
      <c r="A185" s="5">
        <f t="shared" si="211"/>
        <v>2.8000000000000003</v>
      </c>
      <c r="B185" s="5">
        <f t="shared" si="212"/>
        <v>1.9999999999999998</v>
      </c>
      <c r="C185" s="5">
        <f t="shared" si="194"/>
        <v>4.8</v>
      </c>
      <c r="D185" s="5">
        <f t="shared" si="195"/>
        <v>2.059</v>
      </c>
      <c r="E185" s="5">
        <f t="shared" si="196"/>
        <v>1.259</v>
      </c>
      <c r="F185" s="5">
        <f t="shared" si="197"/>
        <v>4.059</v>
      </c>
      <c r="G185" s="5">
        <f t="shared" si="198"/>
        <v>-16.57913933328781</v>
      </c>
      <c r="H185" s="5">
        <f t="shared" si="199"/>
        <v>8.442385342644368</v>
      </c>
      <c r="I185" s="5">
        <f t="shared" si="200"/>
        <v>-6.195206592775955</v>
      </c>
      <c r="J185" s="5">
        <f t="shared" si="201"/>
        <v>-13.202386427170781</v>
      </c>
      <c r="K185" s="5">
        <f t="shared" si="191"/>
        <v>-75.81544389394756</v>
      </c>
      <c r="L185" s="5">
        <f t="shared" si="202"/>
        <v>41.335379792672434</v>
      </c>
      <c r="M185" s="5">
        <f t="shared" si="203"/>
        <v>-27.19785206400026</v>
      </c>
      <c r="N185" s="5">
        <f t="shared" si="204"/>
        <v>-61.506217291918375</v>
      </c>
      <c r="O185" s="5">
        <f t="shared" si="192"/>
        <v>-0.34271134107378015</v>
      </c>
      <c r="P185" s="5">
        <f t="shared" si="205"/>
        <v>0.17141980537689439</v>
      </c>
      <c r="Q185" s="5">
        <f t="shared" si="206"/>
        <v>-0.12934691529675021</v>
      </c>
      <c r="R185" s="5">
        <f t="shared" si="207"/>
        <v>-0.27162535375957253</v>
      </c>
      <c r="S185" s="5">
        <f t="shared" si="208"/>
        <v>2333.2600762101424</v>
      </c>
      <c r="T185" s="5">
        <f t="shared" si="209"/>
        <v>3749.675249832823</v>
      </c>
      <c r="U185" s="5">
        <f t="shared" si="210"/>
        <v>167.2045819376466</v>
      </c>
      <c r="V185" s="10">
        <f t="shared" si="187"/>
        <v>-76.43139375519375</v>
      </c>
    </row>
    <row r="186" spans="1:22" ht="12.75">
      <c r="A186" s="5">
        <f t="shared" si="211"/>
        <v>3.0000000000000004</v>
      </c>
      <c r="B186" s="5">
        <f t="shared" si="212"/>
        <v>1.9999999999999998</v>
      </c>
      <c r="C186" s="5">
        <f t="shared" si="194"/>
        <v>5</v>
      </c>
      <c r="D186" s="5">
        <f t="shared" si="195"/>
        <v>2.2590000000000003</v>
      </c>
      <c r="E186" s="5">
        <f t="shared" si="196"/>
        <v>1.259</v>
      </c>
      <c r="F186" s="5">
        <f t="shared" si="197"/>
        <v>4.259</v>
      </c>
      <c r="G186" s="5">
        <f t="shared" si="198"/>
        <v>-11.271867554491662</v>
      </c>
      <c r="H186" s="5">
        <f t="shared" si="199"/>
        <v>5.7061537275550895</v>
      </c>
      <c r="I186" s="5">
        <f t="shared" si="200"/>
        <v>-4.22598872244226</v>
      </c>
      <c r="J186" s="5">
        <f t="shared" si="201"/>
        <v>-8.962096316312984</v>
      </c>
      <c r="K186" s="5">
        <f t="shared" si="191"/>
        <v>-75.81544389394756</v>
      </c>
      <c r="L186" s="5">
        <f t="shared" si="202"/>
        <v>41.335379792672434</v>
      </c>
      <c r="M186" s="5">
        <f t="shared" si="203"/>
        <v>-27.19785206400026</v>
      </c>
      <c r="N186" s="5">
        <f t="shared" si="204"/>
        <v>-61.506217291918375</v>
      </c>
      <c r="O186" s="5">
        <f t="shared" si="192"/>
        <v>-0.23232768329059109</v>
      </c>
      <c r="P186" s="5">
        <f t="shared" si="205"/>
        <v>0.11619331208573767</v>
      </c>
      <c r="Q186" s="5">
        <f t="shared" si="206"/>
        <v>-0.08769147020941465</v>
      </c>
      <c r="R186" s="5">
        <f t="shared" si="207"/>
        <v>-0.18413191924057692</v>
      </c>
      <c r="S186" s="5">
        <f t="shared" si="208"/>
        <v>2760.884649099055</v>
      </c>
      <c r="T186" s="5">
        <f t="shared" si="209"/>
        <v>3760.3981544539843</v>
      </c>
      <c r="U186" s="5">
        <f t="shared" si="210"/>
        <v>77.05265895627073</v>
      </c>
      <c r="V186" s="10">
        <f t="shared" si="187"/>
        <v>-76.02556777403572</v>
      </c>
    </row>
    <row r="187" spans="1:22" ht="12.75">
      <c r="A187" s="5">
        <f t="shared" si="211"/>
        <v>3.2000000000000006</v>
      </c>
      <c r="B187" s="5">
        <f t="shared" si="212"/>
        <v>1.9999999999999998</v>
      </c>
      <c r="C187" s="5">
        <f t="shared" si="194"/>
        <v>5.2</v>
      </c>
      <c r="D187" s="5">
        <f t="shared" si="195"/>
        <v>2.4590000000000005</v>
      </c>
      <c r="E187" s="5">
        <f t="shared" si="196"/>
        <v>1.259</v>
      </c>
      <c r="F187" s="5">
        <f t="shared" si="197"/>
        <v>4.4590000000000005</v>
      </c>
      <c r="G187" s="5">
        <f t="shared" si="198"/>
        <v>-7.65619233922045</v>
      </c>
      <c r="H187" s="5">
        <f t="shared" si="199"/>
        <v>3.860362763918389</v>
      </c>
      <c r="I187" s="5">
        <f t="shared" si="200"/>
        <v>-2.876821971417832</v>
      </c>
      <c r="J187" s="5">
        <f t="shared" si="201"/>
        <v>-6.0809230654700945</v>
      </c>
      <c r="K187" s="5">
        <f t="shared" si="191"/>
        <v>-75.81544389394756</v>
      </c>
      <c r="L187" s="5">
        <f t="shared" si="202"/>
        <v>41.335379792672434</v>
      </c>
      <c r="M187" s="5">
        <f t="shared" si="203"/>
        <v>-27.19785206400026</v>
      </c>
      <c r="N187" s="5">
        <f t="shared" si="204"/>
        <v>-61.506217291918375</v>
      </c>
      <c r="O187" s="5">
        <f t="shared" si="192"/>
        <v>-0.1574943625087393</v>
      </c>
      <c r="P187" s="5">
        <f t="shared" si="205"/>
        <v>0.07876072314298736</v>
      </c>
      <c r="Q187" s="5">
        <f t="shared" si="206"/>
        <v>-0.059448501963272726</v>
      </c>
      <c r="R187" s="5">
        <f t="shared" si="207"/>
        <v>-0.12481990217195224</v>
      </c>
      <c r="S187" s="5">
        <f t="shared" si="208"/>
        <v>3071.963240088361</v>
      </c>
      <c r="T187" s="5">
        <f t="shared" si="209"/>
        <v>3767.6759455179695</v>
      </c>
      <c r="U187" s="5">
        <f t="shared" si="210"/>
        <v>35.47516489185014</v>
      </c>
      <c r="V187" s="10">
        <f t="shared" si="187"/>
        <v>-75.86735651735839</v>
      </c>
    </row>
    <row r="188" spans="1:22" ht="12.75">
      <c r="A188" s="5">
        <f t="shared" si="211"/>
        <v>3.400000000000001</v>
      </c>
      <c r="B188" s="5">
        <f t="shared" si="212"/>
        <v>1.9999999999999998</v>
      </c>
      <c r="C188" s="5">
        <f t="shared" si="194"/>
        <v>5.4</v>
      </c>
      <c r="D188" s="5">
        <f t="shared" si="195"/>
        <v>2.6590000000000007</v>
      </c>
      <c r="E188" s="5">
        <f t="shared" si="196"/>
        <v>1.259</v>
      </c>
      <c r="F188" s="5">
        <f t="shared" si="197"/>
        <v>4.659000000000001</v>
      </c>
      <c r="G188" s="5">
        <f t="shared" si="198"/>
        <v>-5.1969476111796915</v>
      </c>
      <c r="H188" s="5">
        <f t="shared" si="199"/>
        <v>2.613300547899721</v>
      </c>
      <c r="I188" s="5">
        <f t="shared" si="200"/>
        <v>-1.9556946251617353</v>
      </c>
      <c r="J188" s="5">
        <f t="shared" si="201"/>
        <v>-4.124734079918504</v>
      </c>
      <c r="K188" s="5">
        <f t="shared" si="191"/>
        <v>-75.81544389394756</v>
      </c>
      <c r="L188" s="5">
        <f t="shared" si="202"/>
        <v>41.335379792672434</v>
      </c>
      <c r="M188" s="5">
        <f t="shared" si="203"/>
        <v>-27.19785206400026</v>
      </c>
      <c r="N188" s="5">
        <f t="shared" si="204"/>
        <v>-61.506217291918375</v>
      </c>
      <c r="O188" s="5">
        <f t="shared" si="192"/>
        <v>-0.10676363384472842</v>
      </c>
      <c r="P188" s="5">
        <f t="shared" si="205"/>
        <v>0.05338803952184299</v>
      </c>
      <c r="Q188" s="5">
        <f t="shared" si="206"/>
        <v>-0.040300689397601286</v>
      </c>
      <c r="R188" s="5">
        <f t="shared" si="207"/>
        <v>-0.08461276220073097</v>
      </c>
      <c r="S188" s="5">
        <f t="shared" si="208"/>
        <v>3292.634615609023</v>
      </c>
      <c r="T188" s="5">
        <f t="shared" si="209"/>
        <v>3772.6135030050305</v>
      </c>
      <c r="U188" s="5">
        <f t="shared" si="210"/>
        <v>16.322580261877594</v>
      </c>
      <c r="V188" s="10">
        <f t="shared" si="187"/>
        <v>-75.81055208826743</v>
      </c>
    </row>
    <row r="189" spans="1:22" ht="12.75">
      <c r="A189" s="5">
        <f t="shared" si="211"/>
        <v>3.600000000000001</v>
      </c>
      <c r="B189" s="5">
        <f t="shared" si="212"/>
        <v>1.9999999999999998</v>
      </c>
      <c r="C189" s="5">
        <f t="shared" si="194"/>
        <v>5.6000000000000005</v>
      </c>
      <c r="D189" s="5">
        <f t="shared" si="195"/>
        <v>2.859000000000001</v>
      </c>
      <c r="E189" s="5">
        <f t="shared" si="196"/>
        <v>1.259</v>
      </c>
      <c r="F189" s="5">
        <f t="shared" si="197"/>
        <v>4.859000000000001</v>
      </c>
      <c r="G189" s="5">
        <f t="shared" si="198"/>
        <v>-3.526091597810128</v>
      </c>
      <c r="H189" s="5">
        <f t="shared" si="199"/>
        <v>1.7698587983007839</v>
      </c>
      <c r="I189" s="5">
        <f t="shared" si="200"/>
        <v>-1.3282721834240996</v>
      </c>
      <c r="J189" s="5">
        <f t="shared" si="201"/>
        <v>-2.79725498601375</v>
      </c>
      <c r="K189" s="5">
        <f t="shared" si="191"/>
        <v>-75.81544389394756</v>
      </c>
      <c r="L189" s="5">
        <f t="shared" si="202"/>
        <v>41.335379792672434</v>
      </c>
      <c r="M189" s="5">
        <f t="shared" si="203"/>
        <v>-27.19785206400026</v>
      </c>
      <c r="N189" s="5">
        <f t="shared" si="204"/>
        <v>-61.506217291918375</v>
      </c>
      <c r="O189" s="5">
        <f t="shared" si="192"/>
        <v>-0.07237320515100937</v>
      </c>
      <c r="P189" s="5">
        <f t="shared" si="205"/>
        <v>0.036189461906678225</v>
      </c>
      <c r="Q189" s="5">
        <f t="shared" si="206"/>
        <v>-0.027319698322069014</v>
      </c>
      <c r="R189" s="5">
        <f t="shared" si="207"/>
        <v>-0.05735695170461194</v>
      </c>
      <c r="S189" s="5">
        <f t="shared" si="208"/>
        <v>3446.7422550361302</v>
      </c>
      <c r="T189" s="5">
        <f t="shared" si="209"/>
        <v>3775.962437111096</v>
      </c>
      <c r="U189" s="5">
        <f t="shared" si="210"/>
        <v>7.507041238411078</v>
      </c>
      <c r="V189" s="10">
        <f t="shared" si="187"/>
        <v>-75.79418324079577</v>
      </c>
    </row>
    <row r="190" spans="1:22" ht="12.75">
      <c r="A190" s="5">
        <f>$B$3</f>
        <v>0.4</v>
      </c>
      <c r="B190" s="5">
        <f aca="true" t="shared" si="213" ref="B190:B201">B172+$B$5</f>
        <v>2.1999999999999997</v>
      </c>
      <c r="C190" s="5">
        <f t="shared" si="194"/>
        <v>2.5999999999999996</v>
      </c>
      <c r="D190" s="5">
        <f t="shared" si="195"/>
        <v>-0.34099999999999997</v>
      </c>
      <c r="E190" s="5">
        <f t="shared" si="196"/>
        <v>1.4589999999999996</v>
      </c>
      <c r="F190" s="5">
        <f t="shared" si="197"/>
        <v>1.8589999999999995</v>
      </c>
      <c r="G190" s="5">
        <f t="shared" si="198"/>
        <v>-52.95022538305611</v>
      </c>
      <c r="H190" s="5">
        <f t="shared" si="199"/>
        <v>1750.9488172629635</v>
      </c>
      <c r="I190" s="5">
        <f t="shared" si="200"/>
        <v>695.667877315042</v>
      </c>
      <c r="J190" s="5">
        <f t="shared" si="201"/>
        <v>-757.6196410132177</v>
      </c>
      <c r="K190" s="5">
        <f t="shared" si="191"/>
        <v>-52.141473426970435</v>
      </c>
      <c r="L190" s="5">
        <f t="shared" si="202"/>
        <v>27.64577122500595</v>
      </c>
      <c r="M190" s="5">
        <f t="shared" si="203"/>
        <v>-19.029766896400233</v>
      </c>
      <c r="N190" s="5">
        <f t="shared" si="204"/>
        <v>-41.975757013155174</v>
      </c>
      <c r="O190" s="5">
        <f t="shared" si="192"/>
        <v>-24.350574600814376</v>
      </c>
      <c r="P190" s="5">
        <f t="shared" si="205"/>
        <v>12.507851347072416</v>
      </c>
      <c r="Q190" s="5">
        <f t="shared" si="206"/>
        <v>-9.054327832441357</v>
      </c>
      <c r="R190" s="5">
        <f t="shared" si="207"/>
        <v>-19.43584445051146</v>
      </c>
      <c r="S190" s="5">
        <f t="shared" si="208"/>
        <v>512146.1687066949</v>
      </c>
      <c r="T190" s="5">
        <f t="shared" si="209"/>
        <v>508.0476583316239</v>
      </c>
      <c r="U190" s="5">
        <f t="shared" si="210"/>
        <v>544915.3175077308</v>
      </c>
      <c r="V190" s="10">
        <f aca="true" t="shared" si="214" ref="V190:V213">(I190+M190+Q190-SQRT(0.5*(S190+T190+U190)))/(1+$M$2)</f>
        <v>-50.93342040272099</v>
      </c>
    </row>
    <row r="191" spans="1:22" ht="12.75">
      <c r="A191" s="5">
        <f>A190+$B$4/2</f>
        <v>0.5</v>
      </c>
      <c r="B191" s="5">
        <f t="shared" si="213"/>
        <v>2.1999999999999997</v>
      </c>
      <c r="C191" s="5">
        <f t="shared" si="194"/>
        <v>2.6999999999999997</v>
      </c>
      <c r="D191" s="5">
        <f t="shared" si="195"/>
        <v>-0.241</v>
      </c>
      <c r="E191" s="5">
        <f t="shared" si="196"/>
        <v>1.4589999999999996</v>
      </c>
      <c r="F191" s="5">
        <f t="shared" si="197"/>
        <v>1.9589999999999996</v>
      </c>
      <c r="G191" s="5">
        <f t="shared" si="198"/>
        <v>-294.43509285127163</v>
      </c>
      <c r="H191" s="5">
        <f t="shared" si="199"/>
        <v>1316.1862441133685</v>
      </c>
      <c r="I191" s="5">
        <f t="shared" si="200"/>
        <v>373.97276198905405</v>
      </c>
      <c r="J191" s="5">
        <f t="shared" si="201"/>
        <v>-718.4618206250418</v>
      </c>
      <c r="K191" s="5">
        <f t="shared" si="191"/>
        <v>-52.141473426970435</v>
      </c>
      <c r="L191" s="5">
        <f t="shared" si="202"/>
        <v>27.64577122500595</v>
      </c>
      <c r="M191" s="5">
        <f t="shared" si="203"/>
        <v>-19.029766896400233</v>
      </c>
      <c r="N191" s="5">
        <f t="shared" si="204"/>
        <v>-41.975757013155174</v>
      </c>
      <c r="O191" s="5">
        <f t="shared" si="192"/>
        <v>-20.096896556556313</v>
      </c>
      <c r="P191" s="5">
        <f t="shared" si="205"/>
        <v>10.27388341219609</v>
      </c>
      <c r="Q191" s="5">
        <f t="shared" si="206"/>
        <v>-7.493022869524065</v>
      </c>
      <c r="R191" s="5">
        <f t="shared" si="207"/>
        <v>-16.02034610164682</v>
      </c>
      <c r="S191" s="5">
        <f t="shared" si="208"/>
        <v>457633.3942611055</v>
      </c>
      <c r="T191" s="5">
        <f t="shared" si="209"/>
        <v>673.683355585247</v>
      </c>
      <c r="U191" s="5">
        <f t="shared" si="210"/>
        <v>493424.0251306013</v>
      </c>
      <c r="V191" s="10">
        <f t="shared" si="187"/>
        <v>-292.63257824594405</v>
      </c>
    </row>
    <row r="192" spans="1:22" ht="12.75">
      <c r="A192" s="5">
        <f>A190+$B$4</f>
        <v>0.6000000000000001</v>
      </c>
      <c r="B192" s="5">
        <f t="shared" si="213"/>
        <v>2.1999999999999997</v>
      </c>
      <c r="C192" s="5">
        <f t="shared" si="194"/>
        <v>2.8</v>
      </c>
      <c r="D192" s="5">
        <f t="shared" si="195"/>
        <v>-0.1409999999999999</v>
      </c>
      <c r="E192" s="5">
        <f t="shared" si="196"/>
        <v>1.4589999999999996</v>
      </c>
      <c r="F192" s="5">
        <f t="shared" si="197"/>
        <v>2.0589999999999997</v>
      </c>
      <c r="G192" s="5">
        <f t="shared" si="198"/>
        <v>-412.4534451169976</v>
      </c>
      <c r="H192" s="5">
        <f t="shared" si="199"/>
        <v>998.6353354305352</v>
      </c>
      <c r="I192" s="5">
        <f t="shared" si="200"/>
        <v>173.1483988102285</v>
      </c>
      <c r="J192" s="5">
        <f t="shared" si="201"/>
        <v>-655.7189295971157</v>
      </c>
      <c r="K192" s="5">
        <f t="shared" si="191"/>
        <v>-52.141473426970435</v>
      </c>
      <c r="L192" s="5">
        <f t="shared" si="202"/>
        <v>27.64577122500595</v>
      </c>
      <c r="M192" s="5">
        <f t="shared" si="203"/>
        <v>-19.029766896400233</v>
      </c>
      <c r="N192" s="5">
        <f t="shared" si="204"/>
        <v>-41.975757013155174</v>
      </c>
      <c r="O192" s="5">
        <f t="shared" si="192"/>
        <v>-16.579139333287827</v>
      </c>
      <c r="P192" s="5">
        <f t="shared" si="205"/>
        <v>8.442385342644375</v>
      </c>
      <c r="Q192" s="5">
        <f t="shared" si="206"/>
        <v>-6.195206592775963</v>
      </c>
      <c r="R192" s="5">
        <f t="shared" si="207"/>
        <v>-13.202386427170794</v>
      </c>
      <c r="S192" s="5">
        <f t="shared" si="208"/>
        <v>376680.68189342506</v>
      </c>
      <c r="T192" s="5">
        <f t="shared" si="209"/>
        <v>827.9068548783912</v>
      </c>
      <c r="U192" s="5">
        <f t="shared" si="210"/>
        <v>412827.5082470556</v>
      </c>
      <c r="V192" s="10">
        <f t="shared" si="214"/>
        <v>-410.8551343314058</v>
      </c>
    </row>
    <row r="193" spans="1:22" ht="12.75">
      <c r="A193" s="5">
        <f aca="true" t="shared" si="215" ref="A193:A201">A192+$B$4</f>
        <v>0.8</v>
      </c>
      <c r="B193" s="5">
        <f t="shared" si="213"/>
        <v>2.1999999999999997</v>
      </c>
      <c r="C193" s="5">
        <f t="shared" si="194"/>
        <v>3</v>
      </c>
      <c r="D193" s="5">
        <f t="shared" si="195"/>
        <v>0.05900000000000005</v>
      </c>
      <c r="E193" s="5">
        <f t="shared" si="196"/>
        <v>1.4589999999999996</v>
      </c>
      <c r="F193" s="5">
        <f t="shared" si="197"/>
        <v>2.259</v>
      </c>
      <c r="G193" s="5">
        <f t="shared" si="198"/>
        <v>-452.6219327078665</v>
      </c>
      <c r="H193" s="5">
        <f t="shared" si="199"/>
        <v>590.4286725788785</v>
      </c>
      <c r="I193" s="5">
        <f t="shared" si="200"/>
        <v>-19.755931513867324</v>
      </c>
      <c r="J193" s="5">
        <f t="shared" si="201"/>
        <v>-509.81172975433645</v>
      </c>
      <c r="K193" s="5">
        <f t="shared" si="191"/>
        <v>-52.141473426970435</v>
      </c>
      <c r="L193" s="5">
        <f t="shared" si="202"/>
        <v>27.64577122500595</v>
      </c>
      <c r="M193" s="5">
        <f t="shared" si="203"/>
        <v>-19.029766896400233</v>
      </c>
      <c r="N193" s="5">
        <f t="shared" si="204"/>
        <v>-41.975757013155174</v>
      </c>
      <c r="O193" s="5">
        <f t="shared" si="192"/>
        <v>-11.271867554491674</v>
      </c>
      <c r="P193" s="5">
        <f t="shared" si="205"/>
        <v>5.706153727555095</v>
      </c>
      <c r="Q193" s="5">
        <f t="shared" si="206"/>
        <v>-4.225988722442265</v>
      </c>
      <c r="R193" s="5">
        <f t="shared" si="207"/>
        <v>-8.962096316312993</v>
      </c>
      <c r="S193" s="5">
        <f t="shared" si="208"/>
        <v>218870.49739068735</v>
      </c>
      <c r="T193" s="5">
        <f t="shared" si="209"/>
        <v>1089.9017926062222</v>
      </c>
      <c r="U193" s="5">
        <f t="shared" si="210"/>
        <v>250850.3553150025</v>
      </c>
      <c r="V193" s="10">
        <f t="shared" si="214"/>
        <v>-451.45094651645235</v>
      </c>
    </row>
    <row r="194" spans="1:22" ht="12.75">
      <c r="A194" s="5">
        <f t="shared" si="215"/>
        <v>1</v>
      </c>
      <c r="B194" s="5">
        <f t="shared" si="213"/>
        <v>2.1999999999999997</v>
      </c>
      <c r="C194" s="5">
        <f t="shared" si="194"/>
        <v>3.1999999999999997</v>
      </c>
      <c r="D194" s="5">
        <f t="shared" si="195"/>
        <v>0.259</v>
      </c>
      <c r="E194" s="5">
        <f t="shared" si="196"/>
        <v>1.4589999999999996</v>
      </c>
      <c r="F194" s="5">
        <f t="shared" si="197"/>
        <v>2.4589999999999996</v>
      </c>
      <c r="G194" s="5">
        <f t="shared" si="198"/>
        <v>-386.32834110216135</v>
      </c>
      <c r="H194" s="5">
        <f t="shared" si="199"/>
        <v>360.4789899925066</v>
      </c>
      <c r="I194" s="5">
        <f t="shared" si="200"/>
        <v>-76.40329869787413</v>
      </c>
      <c r="J194" s="5">
        <f t="shared" si="201"/>
        <v>-375.6008603916546</v>
      </c>
      <c r="K194" s="5">
        <f t="shared" si="191"/>
        <v>-52.141473426970435</v>
      </c>
      <c r="L194" s="5">
        <f t="shared" si="202"/>
        <v>27.64577122500595</v>
      </c>
      <c r="M194" s="5">
        <f t="shared" si="203"/>
        <v>-19.029766896400233</v>
      </c>
      <c r="N194" s="5">
        <f t="shared" si="204"/>
        <v>-41.975757013155174</v>
      </c>
      <c r="O194" s="5">
        <f t="shared" si="192"/>
        <v>-7.656192339220464</v>
      </c>
      <c r="P194" s="5">
        <f t="shared" si="205"/>
        <v>3.8603627639183964</v>
      </c>
      <c r="Q194" s="5">
        <f t="shared" si="206"/>
        <v>-2.876821971417837</v>
      </c>
      <c r="R194" s="5">
        <f t="shared" si="207"/>
        <v>-6.080923065470106</v>
      </c>
      <c r="S194" s="5">
        <f t="shared" si="208"/>
        <v>111305.7096043144</v>
      </c>
      <c r="T194" s="5">
        <f t="shared" si="209"/>
        <v>1288.4391041318847</v>
      </c>
      <c r="U194" s="5">
        <f t="shared" si="210"/>
        <v>136544.98408154727</v>
      </c>
      <c r="V194" s="10">
        <f t="shared" si="214"/>
        <v>-385.68720357389014</v>
      </c>
    </row>
    <row r="195" spans="1:22" ht="12.75">
      <c r="A195" s="5">
        <f t="shared" si="215"/>
        <v>1.2</v>
      </c>
      <c r="B195" s="5">
        <f t="shared" si="213"/>
        <v>2.1999999999999997</v>
      </c>
      <c r="C195" s="5">
        <f t="shared" si="194"/>
        <v>3.3999999999999995</v>
      </c>
      <c r="D195" s="5">
        <f t="shared" si="195"/>
        <v>0.45899999999999996</v>
      </c>
      <c r="E195" s="5">
        <f t="shared" si="196"/>
        <v>1.4589999999999996</v>
      </c>
      <c r="F195" s="5">
        <f t="shared" si="197"/>
        <v>2.6589999999999994</v>
      </c>
      <c r="G195" s="5">
        <f t="shared" si="198"/>
        <v>-298.41557978741827</v>
      </c>
      <c r="H195" s="5">
        <f t="shared" si="199"/>
        <v>226.09020545913793</v>
      </c>
      <c r="I195" s="5">
        <f t="shared" si="200"/>
        <v>-80.74567891009745</v>
      </c>
      <c r="J195" s="5">
        <f t="shared" si="201"/>
        <v>-268.4005494411819</v>
      </c>
      <c r="K195" s="5">
        <f aca="true" t="shared" si="216" ref="K195:K216">$E$4*(EXP(-2*$E$5*E195)-2*EXP(-$E$5*E195))</f>
        <v>-52.141473426970435</v>
      </c>
      <c r="L195" s="5">
        <f t="shared" si="202"/>
        <v>27.64577122500595</v>
      </c>
      <c r="M195" s="5">
        <f t="shared" si="203"/>
        <v>-19.029766896400233</v>
      </c>
      <c r="N195" s="5">
        <f t="shared" si="204"/>
        <v>-41.975757013155174</v>
      </c>
      <c r="O195" s="5">
        <f aca="true" t="shared" si="217" ref="O195:O216">$F$4*(EXP(-2*$F$5*F195)-2*EXP(-$F$5*F195))</f>
        <v>-5.196947611179705</v>
      </c>
      <c r="P195" s="5">
        <f t="shared" si="205"/>
        <v>2.613300547899728</v>
      </c>
      <c r="Q195" s="5">
        <f t="shared" si="206"/>
        <v>-1.95569462516174</v>
      </c>
      <c r="R195" s="5">
        <f t="shared" si="207"/>
        <v>-4.124734079918515</v>
      </c>
      <c r="S195" s="5">
        <f t="shared" si="208"/>
        <v>51268.186626074996</v>
      </c>
      <c r="T195" s="5">
        <f t="shared" si="209"/>
        <v>1432.699937092408</v>
      </c>
      <c r="U195" s="5">
        <f t="shared" si="210"/>
        <v>69841.70658486057</v>
      </c>
      <c r="V195" s="10">
        <f t="shared" si="214"/>
        <v>-298.5141330636519</v>
      </c>
    </row>
    <row r="196" spans="1:22" ht="12.75">
      <c r="A196" s="5">
        <f t="shared" si="215"/>
        <v>1.4</v>
      </c>
      <c r="B196" s="5">
        <f t="shared" si="213"/>
        <v>2.1999999999999997</v>
      </c>
      <c r="C196" s="5">
        <f t="shared" si="194"/>
        <v>3.5999999999999996</v>
      </c>
      <c r="D196" s="5">
        <f t="shared" si="195"/>
        <v>0.6589999999999999</v>
      </c>
      <c r="E196" s="5">
        <f t="shared" si="196"/>
        <v>1.4589999999999996</v>
      </c>
      <c r="F196" s="5">
        <f t="shared" si="197"/>
        <v>2.8589999999999995</v>
      </c>
      <c r="G196" s="5">
        <f t="shared" si="198"/>
        <v>-219.075141359647</v>
      </c>
      <c r="H196" s="5">
        <f t="shared" si="199"/>
        <v>144.86561778831407</v>
      </c>
      <c r="I196" s="5">
        <f t="shared" si="200"/>
        <v>-68.03972631324316</v>
      </c>
      <c r="J196" s="5">
        <f t="shared" si="201"/>
        <v>-188.27818907754383</v>
      </c>
      <c r="K196" s="5">
        <f t="shared" si="216"/>
        <v>-52.141473426970435</v>
      </c>
      <c r="L196" s="5">
        <f t="shared" si="202"/>
        <v>27.64577122500595</v>
      </c>
      <c r="M196" s="5">
        <f t="shared" si="203"/>
        <v>-19.029766896400233</v>
      </c>
      <c r="N196" s="5">
        <f t="shared" si="204"/>
        <v>-41.975757013155174</v>
      </c>
      <c r="O196" s="5">
        <f t="shared" si="217"/>
        <v>-3.526091597810138</v>
      </c>
      <c r="P196" s="5">
        <f t="shared" si="205"/>
        <v>1.7698587983007887</v>
      </c>
      <c r="Q196" s="5">
        <f t="shared" si="206"/>
        <v>-1.3282721834241031</v>
      </c>
      <c r="R196" s="5">
        <f t="shared" si="207"/>
        <v>-2.797254986013758</v>
      </c>
      <c r="S196" s="5">
        <f t="shared" si="208"/>
        <v>21404.401627955056</v>
      </c>
      <c r="T196" s="5">
        <f t="shared" si="209"/>
        <v>1534.9550210907244</v>
      </c>
      <c r="U196" s="5">
        <f t="shared" si="210"/>
        <v>34403.176911466515</v>
      </c>
      <c r="V196" s="10">
        <f t="shared" si="214"/>
        <v>-220.2766531635144</v>
      </c>
    </row>
    <row r="197" spans="1:22" ht="12.75">
      <c r="A197" s="5">
        <f t="shared" si="215"/>
        <v>1.5999999999999999</v>
      </c>
      <c r="B197" s="5">
        <f t="shared" si="213"/>
        <v>2.1999999999999997</v>
      </c>
      <c r="C197" s="5">
        <f t="shared" si="194"/>
        <v>3.8</v>
      </c>
      <c r="D197" s="5">
        <f t="shared" si="195"/>
        <v>0.8589999999999999</v>
      </c>
      <c r="E197" s="5">
        <f t="shared" si="196"/>
        <v>1.4589999999999996</v>
      </c>
      <c r="F197" s="5">
        <f t="shared" si="197"/>
        <v>3.0589999999999997</v>
      </c>
      <c r="G197" s="5">
        <f t="shared" si="198"/>
        <v>-156.21874337216317</v>
      </c>
      <c r="H197" s="5">
        <f t="shared" si="199"/>
        <v>94.34287454002862</v>
      </c>
      <c r="I197" s="5">
        <f t="shared" si="200"/>
        <v>-52.23567193860358</v>
      </c>
      <c r="J197" s="5">
        <f t="shared" si="201"/>
        <v>-130.54025780682733</v>
      </c>
      <c r="K197" s="5">
        <f t="shared" si="216"/>
        <v>-52.141473426970435</v>
      </c>
      <c r="L197" s="5">
        <f t="shared" si="202"/>
        <v>27.64577122500595</v>
      </c>
      <c r="M197" s="5">
        <f t="shared" si="203"/>
        <v>-19.029766896400233</v>
      </c>
      <c r="N197" s="5">
        <f t="shared" si="204"/>
        <v>-41.975757013155174</v>
      </c>
      <c r="O197" s="5">
        <f t="shared" si="217"/>
        <v>-2.39171881584305</v>
      </c>
      <c r="P197" s="5">
        <f t="shared" si="205"/>
        <v>1.1989900322890341</v>
      </c>
      <c r="Q197" s="5">
        <f t="shared" si="206"/>
        <v>-0.9015746438682352</v>
      </c>
      <c r="R197" s="5">
        <f t="shared" si="207"/>
        <v>-1.8967363706681333</v>
      </c>
      <c r="S197" s="5">
        <f t="shared" si="208"/>
        <v>7843.670800832356</v>
      </c>
      <c r="T197" s="5">
        <f t="shared" si="209"/>
        <v>1606.3278956609022</v>
      </c>
      <c r="U197" s="5">
        <f t="shared" si="210"/>
        <v>16549.15560749555</v>
      </c>
      <c r="V197" s="10">
        <f t="shared" si="214"/>
        <v>-159.13051424148347</v>
      </c>
    </row>
    <row r="198" spans="1:22" ht="12.75">
      <c r="A198" s="5">
        <f t="shared" si="215"/>
        <v>1.7999999999999998</v>
      </c>
      <c r="B198" s="5">
        <f t="shared" si="213"/>
        <v>2.1999999999999997</v>
      </c>
      <c r="C198" s="5">
        <f t="shared" si="194"/>
        <v>3.9999999999999996</v>
      </c>
      <c r="D198" s="5">
        <f t="shared" si="195"/>
        <v>1.0589999999999997</v>
      </c>
      <c r="E198" s="5">
        <f t="shared" si="196"/>
        <v>1.4589999999999996</v>
      </c>
      <c r="F198" s="5">
        <f t="shared" si="197"/>
        <v>3.2589999999999995</v>
      </c>
      <c r="G198" s="5">
        <f t="shared" si="198"/>
        <v>-109.44075847918613</v>
      </c>
      <c r="H198" s="5">
        <f t="shared" si="199"/>
        <v>62.179795665862805</v>
      </c>
      <c r="I198" s="5">
        <f t="shared" si="200"/>
        <v>-38.21822850899082</v>
      </c>
      <c r="J198" s="5">
        <f t="shared" si="201"/>
        <v>-89.82745891165695</v>
      </c>
      <c r="K198" s="5">
        <f t="shared" si="216"/>
        <v>-52.141473426970435</v>
      </c>
      <c r="L198" s="5">
        <f t="shared" si="202"/>
        <v>27.64577122500595</v>
      </c>
      <c r="M198" s="5">
        <f t="shared" si="203"/>
        <v>-19.029766896400233</v>
      </c>
      <c r="N198" s="5">
        <f t="shared" si="204"/>
        <v>-41.975757013155174</v>
      </c>
      <c r="O198" s="5">
        <f t="shared" si="217"/>
        <v>-1.621957638527034</v>
      </c>
      <c r="P198" s="5">
        <f t="shared" si="205"/>
        <v>0.8124173646619799</v>
      </c>
      <c r="Q198" s="5">
        <f t="shared" si="206"/>
        <v>-0.6116920122035931</v>
      </c>
      <c r="R198" s="5">
        <f t="shared" si="207"/>
        <v>-1.2859984248730365</v>
      </c>
      <c r="S198" s="5">
        <f t="shared" si="208"/>
        <v>2289.785374583078</v>
      </c>
      <c r="T198" s="5">
        <f t="shared" si="209"/>
        <v>1655.65645397268</v>
      </c>
      <c r="U198" s="5">
        <f t="shared" si="210"/>
        <v>7839.590225132715</v>
      </c>
      <c r="V198" s="10">
        <f t="shared" si="214"/>
        <v>-115.06189138621096</v>
      </c>
    </row>
    <row r="199" spans="1:22" ht="12.75">
      <c r="A199" s="5">
        <f t="shared" si="215"/>
        <v>1.9999999999999998</v>
      </c>
      <c r="B199" s="5">
        <f t="shared" si="213"/>
        <v>2.1999999999999997</v>
      </c>
      <c r="C199" s="5">
        <f t="shared" si="194"/>
        <v>4.199999999999999</v>
      </c>
      <c r="D199" s="5">
        <f t="shared" si="195"/>
        <v>1.259</v>
      </c>
      <c r="E199" s="5">
        <f t="shared" si="196"/>
        <v>1.4589999999999996</v>
      </c>
      <c r="F199" s="5">
        <f t="shared" si="197"/>
        <v>3.458999999999999</v>
      </c>
      <c r="G199" s="5">
        <f t="shared" si="198"/>
        <v>-75.81544389394756</v>
      </c>
      <c r="H199" s="5">
        <f t="shared" si="199"/>
        <v>41.335379792672434</v>
      </c>
      <c r="I199" s="5">
        <f t="shared" si="200"/>
        <v>-27.19785206400026</v>
      </c>
      <c r="J199" s="5">
        <f t="shared" si="201"/>
        <v>-61.506217291918375</v>
      </c>
      <c r="K199" s="5">
        <f t="shared" si="216"/>
        <v>-52.141473426970435</v>
      </c>
      <c r="L199" s="5">
        <f t="shared" si="202"/>
        <v>27.64577122500595</v>
      </c>
      <c r="M199" s="5">
        <f t="shared" si="203"/>
        <v>-19.029766896400233</v>
      </c>
      <c r="N199" s="5">
        <f t="shared" si="204"/>
        <v>-41.975757013155174</v>
      </c>
      <c r="O199" s="5">
        <f t="shared" si="217"/>
        <v>-1.0997902734980853</v>
      </c>
      <c r="P199" s="5">
        <f t="shared" si="205"/>
        <v>0.5505561591587945</v>
      </c>
      <c r="Q199" s="5">
        <f t="shared" si="206"/>
        <v>-0.41489650394548017</v>
      </c>
      <c r="R199" s="5">
        <f t="shared" si="207"/>
        <v>-0.8718581160472796</v>
      </c>
      <c r="S199" s="5">
        <f t="shared" si="208"/>
        <v>381.4388787003472</v>
      </c>
      <c r="T199" s="5">
        <f t="shared" si="209"/>
        <v>1689.5305045436678</v>
      </c>
      <c r="U199" s="5">
        <f t="shared" si="210"/>
        <v>3676.5255126685433</v>
      </c>
      <c r="V199" s="10">
        <f t="shared" si="214"/>
        <v>-85.68364150229439</v>
      </c>
    </row>
    <row r="200" spans="1:22" ht="12.75">
      <c r="A200" s="5">
        <f t="shared" si="215"/>
        <v>2.1999999999999997</v>
      </c>
      <c r="B200" s="5">
        <f t="shared" si="213"/>
        <v>2.1999999999999997</v>
      </c>
      <c r="C200" s="5">
        <f t="shared" si="194"/>
        <v>4.3999999999999995</v>
      </c>
      <c r="D200" s="5">
        <f t="shared" si="195"/>
        <v>1.4589999999999996</v>
      </c>
      <c r="E200" s="5">
        <f t="shared" si="196"/>
        <v>1.4589999999999996</v>
      </c>
      <c r="F200" s="5">
        <f t="shared" si="197"/>
        <v>3.6589999999999994</v>
      </c>
      <c r="G200" s="5">
        <f t="shared" si="198"/>
        <v>-52.141473426970435</v>
      </c>
      <c r="H200" s="5">
        <f t="shared" si="199"/>
        <v>27.64577122500595</v>
      </c>
      <c r="I200" s="5">
        <f t="shared" si="200"/>
        <v>-19.029766896400233</v>
      </c>
      <c r="J200" s="5">
        <f t="shared" si="201"/>
        <v>-41.975757013155174</v>
      </c>
      <c r="K200" s="5">
        <f t="shared" si="216"/>
        <v>-52.141473426970435</v>
      </c>
      <c r="L200" s="5">
        <f t="shared" si="202"/>
        <v>27.64577122500595</v>
      </c>
      <c r="M200" s="5">
        <f t="shared" si="203"/>
        <v>-19.029766896400233</v>
      </c>
      <c r="N200" s="5">
        <f t="shared" si="204"/>
        <v>-41.975757013155174</v>
      </c>
      <c r="O200" s="5">
        <f t="shared" si="217"/>
        <v>-0.7456589885868601</v>
      </c>
      <c r="P200" s="5">
        <f t="shared" si="205"/>
        <v>0.37313323905300516</v>
      </c>
      <c r="Q200" s="5">
        <f t="shared" si="206"/>
        <v>-0.28136021411631595</v>
      </c>
      <c r="R200" s="5">
        <f t="shared" si="207"/>
        <v>-0.5910608025303102</v>
      </c>
      <c r="S200" s="5">
        <f t="shared" si="208"/>
        <v>0</v>
      </c>
      <c r="T200" s="5">
        <f t="shared" si="209"/>
        <v>1712.6930804457081</v>
      </c>
      <c r="U200" s="5">
        <f t="shared" si="210"/>
        <v>1712.6930804457081</v>
      </c>
      <c r="V200" s="10">
        <f t="shared" si="214"/>
        <v>-68.14153010046296</v>
      </c>
    </row>
    <row r="201" spans="1:22" ht="12.75">
      <c r="A201" s="5">
        <f t="shared" si="215"/>
        <v>2.4</v>
      </c>
      <c r="B201" s="5">
        <f t="shared" si="213"/>
        <v>2.1999999999999997</v>
      </c>
      <c r="C201" s="5">
        <f t="shared" si="194"/>
        <v>4.6</v>
      </c>
      <c r="D201" s="5">
        <f t="shared" si="195"/>
        <v>1.6589999999999998</v>
      </c>
      <c r="E201" s="5">
        <f t="shared" si="196"/>
        <v>1.4589999999999996</v>
      </c>
      <c r="F201" s="5">
        <f t="shared" si="197"/>
        <v>3.8589999999999995</v>
      </c>
      <c r="G201" s="5">
        <f t="shared" si="198"/>
        <v>-35.689059945385516</v>
      </c>
      <c r="H201" s="5">
        <f t="shared" si="199"/>
        <v>18.568270154518203</v>
      </c>
      <c r="I201" s="5">
        <f t="shared" si="200"/>
        <v>-13.172267953925472</v>
      </c>
      <c r="J201" s="5">
        <f t="shared" si="201"/>
        <v>-28.58393218217558</v>
      </c>
      <c r="K201" s="5">
        <f t="shared" si="216"/>
        <v>-52.141473426970435</v>
      </c>
      <c r="L201" s="5">
        <f t="shared" si="202"/>
        <v>27.64577122500595</v>
      </c>
      <c r="M201" s="5">
        <f t="shared" si="203"/>
        <v>-19.029766896400233</v>
      </c>
      <c r="N201" s="5">
        <f t="shared" si="204"/>
        <v>-41.975757013155174</v>
      </c>
      <c r="O201" s="5">
        <f t="shared" si="217"/>
        <v>-0.5055260585586094</v>
      </c>
      <c r="P201" s="5">
        <f t="shared" si="205"/>
        <v>0.25290260227654093</v>
      </c>
      <c r="Q201" s="5">
        <f t="shared" si="206"/>
        <v>-0.19077816431202205</v>
      </c>
      <c r="R201" s="5">
        <f t="shared" si="207"/>
        <v>-0.400687324201551</v>
      </c>
      <c r="S201" s="5">
        <f t="shared" si="208"/>
        <v>179.34097230364165</v>
      </c>
      <c r="T201" s="5">
        <f t="shared" si="209"/>
        <v>1728.4864196413505</v>
      </c>
      <c r="U201" s="5">
        <f t="shared" si="210"/>
        <v>794.2952907245195</v>
      </c>
      <c r="V201" s="10">
        <f t="shared" si="214"/>
        <v>-59.10222166237978</v>
      </c>
    </row>
    <row r="202" spans="1:22" ht="12.75">
      <c r="A202" s="5">
        <f aca="true" t="shared" si="218" ref="A202:A207">A201+$B$4</f>
        <v>2.6</v>
      </c>
      <c r="B202" s="5">
        <f aca="true" t="shared" si="219" ref="B202:B207">B184+$B$5</f>
        <v>2.1999999999999997</v>
      </c>
      <c r="C202" s="5">
        <f t="shared" si="194"/>
        <v>4.8</v>
      </c>
      <c r="D202" s="5">
        <f t="shared" si="195"/>
        <v>1.859</v>
      </c>
      <c r="E202" s="5">
        <f t="shared" si="196"/>
        <v>1.4589999999999996</v>
      </c>
      <c r="F202" s="5">
        <f t="shared" si="197"/>
        <v>4.059</v>
      </c>
      <c r="G202" s="5">
        <f t="shared" si="198"/>
        <v>-24.35057460081435</v>
      </c>
      <c r="H202" s="5">
        <f t="shared" si="199"/>
        <v>12.507851347072405</v>
      </c>
      <c r="I202" s="5">
        <f t="shared" si="200"/>
        <v>-9.054327832441345</v>
      </c>
      <c r="J202" s="5">
        <f t="shared" si="201"/>
        <v>-19.435844450511443</v>
      </c>
      <c r="K202" s="5">
        <f t="shared" si="216"/>
        <v>-52.141473426970435</v>
      </c>
      <c r="L202" s="5">
        <f t="shared" si="202"/>
        <v>27.64577122500595</v>
      </c>
      <c r="M202" s="5">
        <f t="shared" si="203"/>
        <v>-19.029766896400233</v>
      </c>
      <c r="N202" s="5">
        <f t="shared" si="204"/>
        <v>-41.975757013155174</v>
      </c>
      <c r="O202" s="5">
        <f t="shared" si="217"/>
        <v>-0.34271134107378015</v>
      </c>
      <c r="P202" s="5">
        <f t="shared" si="205"/>
        <v>0.17141980537689439</v>
      </c>
      <c r="Q202" s="5">
        <f t="shared" si="206"/>
        <v>-0.12934691529675021</v>
      </c>
      <c r="R202" s="5">
        <f t="shared" si="207"/>
        <v>-0.27162535375957253</v>
      </c>
      <c r="S202" s="5">
        <f t="shared" si="208"/>
        <v>508.04765833162475</v>
      </c>
      <c r="T202" s="5">
        <f t="shared" si="209"/>
        <v>1739.2345974642024</v>
      </c>
      <c r="U202" s="5">
        <f t="shared" si="210"/>
        <v>367.26729358830914</v>
      </c>
      <c r="V202" s="10">
        <f t="shared" si="214"/>
        <v>-55.01683472755265</v>
      </c>
    </row>
    <row r="203" spans="1:22" ht="12.75">
      <c r="A203" s="5">
        <f t="shared" si="218"/>
        <v>2.8000000000000003</v>
      </c>
      <c r="B203" s="5">
        <f t="shared" si="219"/>
        <v>2.1999999999999997</v>
      </c>
      <c r="C203" s="5">
        <f t="shared" si="194"/>
        <v>5</v>
      </c>
      <c r="D203" s="5">
        <f t="shared" si="195"/>
        <v>2.059</v>
      </c>
      <c r="E203" s="5">
        <f t="shared" si="196"/>
        <v>1.4589999999999996</v>
      </c>
      <c r="F203" s="5">
        <f t="shared" si="197"/>
        <v>4.259</v>
      </c>
      <c r="G203" s="5">
        <f t="shared" si="198"/>
        <v>-16.57913933328781</v>
      </c>
      <c r="H203" s="5">
        <f t="shared" si="199"/>
        <v>8.442385342644368</v>
      </c>
      <c r="I203" s="5">
        <f t="shared" si="200"/>
        <v>-6.195206592775955</v>
      </c>
      <c r="J203" s="5">
        <f t="shared" si="201"/>
        <v>-13.202386427170781</v>
      </c>
      <c r="K203" s="5">
        <f t="shared" si="216"/>
        <v>-52.141473426970435</v>
      </c>
      <c r="L203" s="5">
        <f t="shared" si="202"/>
        <v>27.64577122500595</v>
      </c>
      <c r="M203" s="5">
        <f t="shared" si="203"/>
        <v>-19.029766896400233</v>
      </c>
      <c r="N203" s="5">
        <f t="shared" si="204"/>
        <v>-41.975757013155174</v>
      </c>
      <c r="O203" s="5">
        <f t="shared" si="217"/>
        <v>-0.23232768329059109</v>
      </c>
      <c r="P203" s="5">
        <f t="shared" si="205"/>
        <v>0.11619331208573767</v>
      </c>
      <c r="Q203" s="5">
        <f t="shared" si="206"/>
        <v>-0.08769147020941465</v>
      </c>
      <c r="R203" s="5">
        <f t="shared" si="207"/>
        <v>-0.18413191924057692</v>
      </c>
      <c r="S203" s="5">
        <f t="shared" si="208"/>
        <v>827.906854878392</v>
      </c>
      <c r="T203" s="5">
        <f t="shared" si="209"/>
        <v>1746.5399279903122</v>
      </c>
      <c r="U203" s="5">
        <f t="shared" si="210"/>
        <v>169.47495043324506</v>
      </c>
      <c r="V203" s="10">
        <f t="shared" si="214"/>
        <v>-53.292867572619144</v>
      </c>
    </row>
    <row r="204" spans="1:22" ht="12.75">
      <c r="A204" s="5">
        <f t="shared" si="218"/>
        <v>3.0000000000000004</v>
      </c>
      <c r="B204" s="5">
        <f t="shared" si="219"/>
        <v>2.1999999999999997</v>
      </c>
      <c r="C204" s="5">
        <f t="shared" si="194"/>
        <v>5.2</v>
      </c>
      <c r="D204" s="5">
        <f t="shared" si="195"/>
        <v>2.2590000000000003</v>
      </c>
      <c r="E204" s="5">
        <f t="shared" si="196"/>
        <v>1.4589999999999996</v>
      </c>
      <c r="F204" s="5">
        <f t="shared" si="197"/>
        <v>4.4590000000000005</v>
      </c>
      <c r="G204" s="5">
        <f t="shared" si="198"/>
        <v>-11.271867554491662</v>
      </c>
      <c r="H204" s="5">
        <f t="shared" si="199"/>
        <v>5.7061537275550895</v>
      </c>
      <c r="I204" s="5">
        <f t="shared" si="200"/>
        <v>-4.22598872244226</v>
      </c>
      <c r="J204" s="5">
        <f t="shared" si="201"/>
        <v>-8.962096316312984</v>
      </c>
      <c r="K204" s="5">
        <f t="shared" si="216"/>
        <v>-52.141473426970435</v>
      </c>
      <c r="L204" s="5">
        <f t="shared" si="202"/>
        <v>27.64577122500595</v>
      </c>
      <c r="M204" s="5">
        <f t="shared" si="203"/>
        <v>-19.029766896400233</v>
      </c>
      <c r="N204" s="5">
        <f t="shared" si="204"/>
        <v>-41.975757013155174</v>
      </c>
      <c r="O204" s="5">
        <f t="shared" si="217"/>
        <v>-0.1574943625087393</v>
      </c>
      <c r="P204" s="5">
        <f t="shared" si="205"/>
        <v>0.07876072314298736</v>
      </c>
      <c r="Q204" s="5">
        <f t="shared" si="206"/>
        <v>-0.059448501963272726</v>
      </c>
      <c r="R204" s="5">
        <f t="shared" si="207"/>
        <v>-0.12481990217195224</v>
      </c>
      <c r="S204" s="5">
        <f t="shared" si="208"/>
        <v>1089.9017926062231</v>
      </c>
      <c r="T204" s="5">
        <f t="shared" si="209"/>
        <v>1751.500937067473</v>
      </c>
      <c r="U204" s="5">
        <f t="shared" si="210"/>
        <v>78.09745441993337</v>
      </c>
      <c r="V204" s="10">
        <f t="shared" si="214"/>
        <v>-52.58280353411209</v>
      </c>
    </row>
    <row r="205" spans="1:22" ht="12.75">
      <c r="A205" s="5">
        <f t="shared" si="218"/>
        <v>3.2000000000000006</v>
      </c>
      <c r="B205" s="5">
        <f t="shared" si="219"/>
        <v>2.1999999999999997</v>
      </c>
      <c r="C205" s="5">
        <f t="shared" si="194"/>
        <v>5.4</v>
      </c>
      <c r="D205" s="5">
        <f t="shared" si="195"/>
        <v>2.4590000000000005</v>
      </c>
      <c r="E205" s="5">
        <f t="shared" si="196"/>
        <v>1.4589999999999996</v>
      </c>
      <c r="F205" s="5">
        <f t="shared" si="197"/>
        <v>4.659000000000001</v>
      </c>
      <c r="G205" s="5">
        <f t="shared" si="198"/>
        <v>-7.65619233922045</v>
      </c>
      <c r="H205" s="5">
        <f t="shared" si="199"/>
        <v>3.860362763918389</v>
      </c>
      <c r="I205" s="5">
        <f t="shared" si="200"/>
        <v>-2.876821971417832</v>
      </c>
      <c r="J205" s="5">
        <f t="shared" si="201"/>
        <v>-6.0809230654700945</v>
      </c>
      <c r="K205" s="5">
        <f t="shared" si="216"/>
        <v>-52.141473426970435</v>
      </c>
      <c r="L205" s="5">
        <f t="shared" si="202"/>
        <v>27.64577122500595</v>
      </c>
      <c r="M205" s="5">
        <f t="shared" si="203"/>
        <v>-19.029766896400233</v>
      </c>
      <c r="N205" s="5">
        <f t="shared" si="204"/>
        <v>-41.975757013155174</v>
      </c>
      <c r="O205" s="5">
        <f t="shared" si="217"/>
        <v>-0.10676363384472842</v>
      </c>
      <c r="P205" s="5">
        <f t="shared" si="205"/>
        <v>0.05338803952184299</v>
      </c>
      <c r="Q205" s="5">
        <f t="shared" si="206"/>
        <v>-0.040300689397601286</v>
      </c>
      <c r="R205" s="5">
        <f t="shared" si="207"/>
        <v>-0.08461276220073097</v>
      </c>
      <c r="S205" s="5">
        <f t="shared" si="208"/>
        <v>1288.4391041318852</v>
      </c>
      <c r="T205" s="5">
        <f t="shared" si="209"/>
        <v>1754.8679666542732</v>
      </c>
      <c r="U205" s="5">
        <f t="shared" si="210"/>
        <v>35.95573725309433</v>
      </c>
      <c r="V205" s="10">
        <f t="shared" si="214"/>
        <v>-52.29489458906793</v>
      </c>
    </row>
    <row r="206" spans="1:22" ht="12.75">
      <c r="A206" s="5">
        <f t="shared" si="218"/>
        <v>3.400000000000001</v>
      </c>
      <c r="B206" s="5">
        <f t="shared" si="219"/>
        <v>2.1999999999999997</v>
      </c>
      <c r="C206" s="5">
        <f t="shared" si="194"/>
        <v>5.6000000000000005</v>
      </c>
      <c r="D206" s="5">
        <f t="shared" si="195"/>
        <v>2.6590000000000007</v>
      </c>
      <c r="E206" s="5">
        <f t="shared" si="196"/>
        <v>1.4589999999999996</v>
      </c>
      <c r="F206" s="5">
        <f t="shared" si="197"/>
        <v>4.859000000000001</v>
      </c>
      <c r="G206" s="5">
        <f t="shared" si="198"/>
        <v>-5.1969476111796915</v>
      </c>
      <c r="H206" s="5">
        <f t="shared" si="199"/>
        <v>2.613300547899721</v>
      </c>
      <c r="I206" s="5">
        <f t="shared" si="200"/>
        <v>-1.9556946251617353</v>
      </c>
      <c r="J206" s="5">
        <f t="shared" si="201"/>
        <v>-4.124734079918504</v>
      </c>
      <c r="K206" s="5">
        <f t="shared" si="216"/>
        <v>-52.141473426970435</v>
      </c>
      <c r="L206" s="5">
        <f t="shared" si="202"/>
        <v>27.64577122500595</v>
      </c>
      <c r="M206" s="5">
        <f t="shared" si="203"/>
        <v>-19.029766896400233</v>
      </c>
      <c r="N206" s="5">
        <f t="shared" si="204"/>
        <v>-41.975757013155174</v>
      </c>
      <c r="O206" s="5">
        <f t="shared" si="217"/>
        <v>-0.07237320515100937</v>
      </c>
      <c r="P206" s="5">
        <f t="shared" si="205"/>
        <v>0.036189461906678225</v>
      </c>
      <c r="Q206" s="5">
        <f t="shared" si="206"/>
        <v>-0.027319698322069014</v>
      </c>
      <c r="R206" s="5">
        <f t="shared" si="207"/>
        <v>-0.05735695170461194</v>
      </c>
      <c r="S206" s="5">
        <f t="shared" si="208"/>
        <v>1432.6999370924084</v>
      </c>
      <c r="T206" s="5">
        <f t="shared" si="209"/>
        <v>1757.1522637118185</v>
      </c>
      <c r="U206" s="5">
        <f t="shared" si="210"/>
        <v>16.543556703117492</v>
      </c>
      <c r="V206" s="10">
        <f t="shared" si="214"/>
        <v>-52.18182457328811</v>
      </c>
    </row>
    <row r="207" spans="1:22" ht="12.75">
      <c r="A207" s="5">
        <f t="shared" si="218"/>
        <v>3.600000000000001</v>
      </c>
      <c r="B207" s="5">
        <f t="shared" si="219"/>
        <v>2.1999999999999997</v>
      </c>
      <c r="C207" s="5">
        <f t="shared" si="194"/>
        <v>5.800000000000001</v>
      </c>
      <c r="D207" s="5">
        <f t="shared" si="195"/>
        <v>2.859000000000001</v>
      </c>
      <c r="E207" s="5">
        <f t="shared" si="196"/>
        <v>1.4589999999999996</v>
      </c>
      <c r="F207" s="5">
        <f t="shared" si="197"/>
        <v>5.059000000000001</v>
      </c>
      <c r="G207" s="5">
        <f t="shared" si="198"/>
        <v>-3.526091597810128</v>
      </c>
      <c r="H207" s="5">
        <f t="shared" si="199"/>
        <v>1.7698587983007839</v>
      </c>
      <c r="I207" s="5">
        <f t="shared" si="200"/>
        <v>-1.3282721834240996</v>
      </c>
      <c r="J207" s="5">
        <f t="shared" si="201"/>
        <v>-2.79725498601375</v>
      </c>
      <c r="K207" s="5">
        <f t="shared" si="216"/>
        <v>-52.141473426970435</v>
      </c>
      <c r="L207" s="5">
        <f t="shared" si="202"/>
        <v>27.64577122500595</v>
      </c>
      <c r="M207" s="5">
        <f t="shared" si="203"/>
        <v>-19.029766896400233</v>
      </c>
      <c r="N207" s="5">
        <f t="shared" si="204"/>
        <v>-41.975757013155174</v>
      </c>
      <c r="O207" s="5">
        <f t="shared" si="217"/>
        <v>-0.04906023667312297</v>
      </c>
      <c r="P207" s="5">
        <f t="shared" si="205"/>
        <v>0.02453143222070072</v>
      </c>
      <c r="Q207" s="5">
        <f t="shared" si="206"/>
        <v>-0.018519694082186136</v>
      </c>
      <c r="R207" s="5">
        <f t="shared" si="207"/>
        <v>-0.038880782825367735</v>
      </c>
      <c r="S207" s="5">
        <f t="shared" si="208"/>
        <v>1534.9550210907248</v>
      </c>
      <c r="T207" s="5">
        <f t="shared" si="209"/>
        <v>1758.7015879580013</v>
      </c>
      <c r="U207" s="5">
        <f t="shared" si="210"/>
        <v>7.608628244815141</v>
      </c>
      <c r="V207" s="10">
        <f t="shared" si="214"/>
        <v>-52.140629955624554</v>
      </c>
    </row>
    <row r="208" spans="1:22" ht="12.75">
      <c r="A208" s="5">
        <f>$B$3</f>
        <v>0.4</v>
      </c>
      <c r="B208" s="5">
        <f aca="true" t="shared" si="220" ref="B208:B219">B190+$B$5</f>
        <v>2.4</v>
      </c>
      <c r="C208" s="5">
        <f t="shared" si="194"/>
        <v>2.8</v>
      </c>
      <c r="D208" s="5">
        <f t="shared" si="195"/>
        <v>-0.34099999999999997</v>
      </c>
      <c r="E208" s="5">
        <f t="shared" si="196"/>
        <v>1.6589999999999998</v>
      </c>
      <c r="F208" s="5">
        <f t="shared" si="197"/>
        <v>2.0589999999999997</v>
      </c>
      <c r="G208" s="5">
        <f t="shared" si="198"/>
        <v>-52.95022538305611</v>
      </c>
      <c r="H208" s="5">
        <f t="shared" si="199"/>
        <v>1750.9488172629635</v>
      </c>
      <c r="I208" s="5">
        <f t="shared" si="200"/>
        <v>695.667877315042</v>
      </c>
      <c r="J208" s="5">
        <f t="shared" si="201"/>
        <v>-757.6196410132177</v>
      </c>
      <c r="K208" s="5">
        <f t="shared" si="216"/>
        <v>-35.689059945385516</v>
      </c>
      <c r="L208" s="5">
        <f t="shared" si="202"/>
        <v>18.568270154518203</v>
      </c>
      <c r="M208" s="5">
        <f t="shared" si="203"/>
        <v>-13.172267953925472</v>
      </c>
      <c r="N208" s="5">
        <f t="shared" si="204"/>
        <v>-28.58393218217558</v>
      </c>
      <c r="O208" s="5">
        <f t="shared" si="217"/>
        <v>-16.579139333287827</v>
      </c>
      <c r="P208" s="5">
        <f t="shared" si="205"/>
        <v>8.442385342644375</v>
      </c>
      <c r="Q208" s="5">
        <f t="shared" si="206"/>
        <v>-6.195206592775963</v>
      </c>
      <c r="R208" s="5">
        <f t="shared" si="207"/>
        <v>-13.202386427170794</v>
      </c>
      <c r="S208" s="5">
        <f t="shared" si="208"/>
        <v>531493.06475078</v>
      </c>
      <c r="T208" s="5">
        <f t="shared" si="209"/>
        <v>236.59194981330577</v>
      </c>
      <c r="U208" s="5">
        <f t="shared" si="210"/>
        <v>554157.0489254273</v>
      </c>
      <c r="V208" s="10">
        <f t="shared" si="214"/>
        <v>-51.74914222164905</v>
      </c>
    </row>
    <row r="209" spans="1:22" ht="12.75">
      <c r="A209" s="5">
        <f>A208+$B$4/2</f>
        <v>0.5</v>
      </c>
      <c r="B209" s="5">
        <f t="shared" si="220"/>
        <v>2.4</v>
      </c>
      <c r="C209" s="5">
        <f t="shared" si="194"/>
        <v>2.9</v>
      </c>
      <c r="D209" s="5">
        <f t="shared" si="195"/>
        <v>-0.241</v>
      </c>
      <c r="E209" s="5">
        <f t="shared" si="196"/>
        <v>1.6589999999999998</v>
      </c>
      <c r="F209" s="5">
        <f t="shared" si="197"/>
        <v>2.159</v>
      </c>
      <c r="G209" s="5">
        <f t="shared" si="198"/>
        <v>-294.43509285127163</v>
      </c>
      <c r="H209" s="5">
        <f t="shared" si="199"/>
        <v>1316.1862441133685</v>
      </c>
      <c r="I209" s="5">
        <f t="shared" si="200"/>
        <v>373.97276198905405</v>
      </c>
      <c r="J209" s="5">
        <f t="shared" si="201"/>
        <v>-718.4618206250418</v>
      </c>
      <c r="K209" s="5">
        <f t="shared" si="216"/>
        <v>-35.689059945385516</v>
      </c>
      <c r="L209" s="5">
        <f t="shared" si="202"/>
        <v>18.568270154518203</v>
      </c>
      <c r="M209" s="5">
        <f t="shared" si="203"/>
        <v>-13.172267953925472</v>
      </c>
      <c r="N209" s="5">
        <f t="shared" si="204"/>
        <v>-28.58393218217558</v>
      </c>
      <c r="O209" s="5">
        <f t="shared" si="217"/>
        <v>-13.67230640045668</v>
      </c>
      <c r="P209" s="5">
        <f t="shared" si="205"/>
        <v>6.939742336604836</v>
      </c>
      <c r="Q209" s="5">
        <f t="shared" si="206"/>
        <v>-5.11830617457615</v>
      </c>
      <c r="R209" s="5">
        <f t="shared" si="207"/>
        <v>-10.878292313958164</v>
      </c>
      <c r="S209" s="5">
        <f t="shared" si="208"/>
        <v>475931.5009623878</v>
      </c>
      <c r="T209" s="5">
        <f t="shared" si="209"/>
        <v>313.4896831430101</v>
      </c>
      <c r="U209" s="5">
        <f t="shared" si="210"/>
        <v>500674.44953716215</v>
      </c>
      <c r="V209" s="10">
        <f t="shared" si="214"/>
        <v>-293.34764636170047</v>
      </c>
    </row>
    <row r="210" spans="1:22" ht="12.75">
      <c r="A210" s="5">
        <f>A208+$B$4</f>
        <v>0.6000000000000001</v>
      </c>
      <c r="B210" s="5">
        <f t="shared" si="220"/>
        <v>2.4</v>
      </c>
      <c r="C210" s="5">
        <f t="shared" si="194"/>
        <v>3</v>
      </c>
      <c r="D210" s="5">
        <f t="shared" si="195"/>
        <v>-0.1409999999999999</v>
      </c>
      <c r="E210" s="5">
        <f t="shared" si="196"/>
        <v>1.6589999999999998</v>
      </c>
      <c r="F210" s="5">
        <f t="shared" si="197"/>
        <v>2.259</v>
      </c>
      <c r="G210" s="5">
        <f t="shared" si="198"/>
        <v>-412.4534451169976</v>
      </c>
      <c r="H210" s="5">
        <f t="shared" si="199"/>
        <v>998.6353354305352</v>
      </c>
      <c r="I210" s="5">
        <f t="shared" si="200"/>
        <v>173.1483988102285</v>
      </c>
      <c r="J210" s="5">
        <f t="shared" si="201"/>
        <v>-655.7189295971157</v>
      </c>
      <c r="K210" s="5">
        <f t="shared" si="216"/>
        <v>-35.689059945385516</v>
      </c>
      <c r="L210" s="5">
        <f t="shared" si="202"/>
        <v>18.568270154518203</v>
      </c>
      <c r="M210" s="5">
        <f t="shared" si="203"/>
        <v>-13.172267953925472</v>
      </c>
      <c r="N210" s="5">
        <f t="shared" si="204"/>
        <v>-28.58393218217558</v>
      </c>
      <c r="O210" s="5">
        <f t="shared" si="217"/>
        <v>-11.271867554491674</v>
      </c>
      <c r="P210" s="5">
        <f t="shared" si="205"/>
        <v>5.706153727555095</v>
      </c>
      <c r="Q210" s="5">
        <f t="shared" si="206"/>
        <v>-4.225988722442265</v>
      </c>
      <c r="R210" s="5">
        <f t="shared" si="207"/>
        <v>-8.962096316312993</v>
      </c>
      <c r="S210" s="5">
        <f t="shared" si="208"/>
        <v>393298.30498263694</v>
      </c>
      <c r="T210" s="5">
        <f t="shared" si="209"/>
        <v>385.01644274685134</v>
      </c>
      <c r="U210" s="5">
        <f t="shared" si="210"/>
        <v>418294.40139541193</v>
      </c>
      <c r="V210" s="10">
        <f t="shared" si="214"/>
        <v>-411.4721454451029</v>
      </c>
    </row>
    <row r="211" spans="1:22" ht="12.75">
      <c r="A211" s="5">
        <f aca="true" t="shared" si="221" ref="A211:A219">A210+$B$4</f>
        <v>0.8</v>
      </c>
      <c r="B211" s="5">
        <f t="shared" si="220"/>
        <v>2.4</v>
      </c>
      <c r="C211" s="5">
        <f t="shared" si="194"/>
        <v>3.2</v>
      </c>
      <c r="D211" s="5">
        <f t="shared" si="195"/>
        <v>0.05900000000000005</v>
      </c>
      <c r="E211" s="5">
        <f t="shared" si="196"/>
        <v>1.6589999999999998</v>
      </c>
      <c r="F211" s="5">
        <f t="shared" si="197"/>
        <v>2.459</v>
      </c>
      <c r="G211" s="5">
        <f t="shared" si="198"/>
        <v>-452.6219327078665</v>
      </c>
      <c r="H211" s="5">
        <f t="shared" si="199"/>
        <v>590.4286725788785</v>
      </c>
      <c r="I211" s="5">
        <f t="shared" si="200"/>
        <v>-19.755931513867324</v>
      </c>
      <c r="J211" s="5">
        <f t="shared" si="201"/>
        <v>-509.81172975433645</v>
      </c>
      <c r="K211" s="5">
        <f t="shared" si="216"/>
        <v>-35.689059945385516</v>
      </c>
      <c r="L211" s="5">
        <f t="shared" si="202"/>
        <v>18.568270154518203</v>
      </c>
      <c r="M211" s="5">
        <f t="shared" si="203"/>
        <v>-13.172267953925472</v>
      </c>
      <c r="N211" s="5">
        <f t="shared" si="204"/>
        <v>-28.58393218217558</v>
      </c>
      <c r="O211" s="5">
        <f t="shared" si="217"/>
        <v>-7.656192339220458</v>
      </c>
      <c r="P211" s="5">
        <f t="shared" si="205"/>
        <v>3.860362763918393</v>
      </c>
      <c r="Q211" s="5">
        <f t="shared" si="206"/>
        <v>-2.8768219714178347</v>
      </c>
      <c r="R211" s="5">
        <f t="shared" si="207"/>
        <v>-6.080923065470101</v>
      </c>
      <c r="S211" s="5">
        <f t="shared" si="208"/>
        <v>231580.1931561526</v>
      </c>
      <c r="T211" s="5">
        <f t="shared" si="209"/>
        <v>506.38541930652985</v>
      </c>
      <c r="U211" s="5">
        <f t="shared" si="210"/>
        <v>253744.72560741607</v>
      </c>
      <c r="V211" s="10">
        <f t="shared" si="214"/>
        <v>-451.8544970920013</v>
      </c>
    </row>
    <row r="212" spans="1:22" ht="12.75">
      <c r="A212" s="5">
        <f t="shared" si="221"/>
        <v>1</v>
      </c>
      <c r="B212" s="5">
        <f t="shared" si="220"/>
        <v>2.4</v>
      </c>
      <c r="C212" s="5">
        <f aca="true" t="shared" si="222" ref="C212:C233">A212+B212</f>
        <v>3.4</v>
      </c>
      <c r="D212" s="5">
        <f aca="true" t="shared" si="223" ref="D212:D233">A212-$D$3</f>
        <v>0.259</v>
      </c>
      <c r="E212" s="5">
        <f aca="true" t="shared" si="224" ref="E212:E233">B212-$E$3</f>
        <v>1.6589999999999998</v>
      </c>
      <c r="F212" s="5">
        <f aca="true" t="shared" si="225" ref="F212:F233">C212-$F$3</f>
        <v>2.659</v>
      </c>
      <c r="G212" s="5">
        <f aca="true" t="shared" si="226" ref="G212:G233">$D$4*(EXP(-2*$D$5*D212)-2*EXP(-$D$5*D212))</f>
        <v>-386.32834110216135</v>
      </c>
      <c r="H212" s="5">
        <f aca="true" t="shared" si="227" ref="H212:H233">0.5*$D$4*(EXP(-2*$D$5*D212)+2*EXP(-$D$5*D212))</f>
        <v>360.4789899925066</v>
      </c>
      <c r="I212" s="5">
        <f aca="true" t="shared" si="228" ref="I212:I233">0.5*(G212*(1+$M$2)+H212*(1-$M$2))</f>
        <v>-76.40329869787413</v>
      </c>
      <c r="J212" s="5">
        <f aca="true" t="shared" si="229" ref="J212:J233">0.5*(G212*(1+$M$2)-H212*(1-$M$2))</f>
        <v>-375.6008603916546</v>
      </c>
      <c r="K212" s="5">
        <f t="shared" si="216"/>
        <v>-35.689059945385516</v>
      </c>
      <c r="L212" s="5">
        <f aca="true" t="shared" si="230" ref="L212:L233">0.5*$E$4*(EXP(-2*$E$5*E212)+2*EXP(-$E$5*E212))</f>
        <v>18.568270154518203</v>
      </c>
      <c r="M212" s="5">
        <f aca="true" t="shared" si="231" ref="M212:M233">0.5*(K212*(1+$M$2)+L212*(1-$M$2))</f>
        <v>-13.172267953925472</v>
      </c>
      <c r="N212" s="5">
        <f aca="true" t="shared" si="232" ref="N212:N233">0.5*(K212*(1+$M$2)-L212*(1-$M$2))</f>
        <v>-28.58393218217558</v>
      </c>
      <c r="O212" s="5">
        <f t="shared" si="217"/>
        <v>-5.1969476111797</v>
      </c>
      <c r="P212" s="5">
        <f aca="true" t="shared" si="233" ref="P212:P233">0.5*$F$4*(EXP(-2*$F$5*F212)+2*EXP(-$F$5*F212))</f>
        <v>2.6133005478997253</v>
      </c>
      <c r="Q212" s="5">
        <f aca="true" t="shared" si="234" ref="Q212:Q233">0.5*(O212*(1+$M$2)+P212*(1-$M$2))</f>
        <v>-1.9556946251617384</v>
      </c>
      <c r="R212" s="5">
        <f aca="true" t="shared" si="235" ref="R212:R233">0.5*(O212*(1+$M$2)-P212*(1-$M$2))</f>
        <v>-4.12473407991851</v>
      </c>
      <c r="S212" s="5">
        <f aca="true" t="shared" si="236" ref="S212:S233">(J212-N212)^2</f>
        <v>120420.74846394268</v>
      </c>
      <c r="T212" s="5">
        <f aca="true" t="shared" si="237" ref="T212:T233">(N212-R212)^2</f>
        <v>598.2523718054558</v>
      </c>
      <c r="U212" s="5">
        <f aca="true" t="shared" si="238" ref="U212:U233">(R212-J212)^2</f>
        <v>137994.51241957291</v>
      </c>
      <c r="V212" s="10">
        <f t="shared" si="214"/>
        <v>-385.8134472573286</v>
      </c>
    </row>
    <row r="213" spans="1:22" ht="12.75">
      <c r="A213" s="5">
        <f t="shared" si="221"/>
        <v>1.2</v>
      </c>
      <c r="B213" s="5">
        <f t="shared" si="220"/>
        <v>2.4</v>
      </c>
      <c r="C213" s="5">
        <f t="shared" si="222"/>
        <v>3.5999999999999996</v>
      </c>
      <c r="D213" s="5">
        <f t="shared" si="223"/>
        <v>0.45899999999999996</v>
      </c>
      <c r="E213" s="5">
        <f t="shared" si="224"/>
        <v>1.6589999999999998</v>
      </c>
      <c r="F213" s="5">
        <f t="shared" si="225"/>
        <v>2.8589999999999995</v>
      </c>
      <c r="G213" s="5">
        <f t="shared" si="226"/>
        <v>-298.41557978741827</v>
      </c>
      <c r="H213" s="5">
        <f t="shared" si="227"/>
        <v>226.09020545913793</v>
      </c>
      <c r="I213" s="5">
        <f t="shared" si="228"/>
        <v>-80.74567891009745</v>
      </c>
      <c r="J213" s="5">
        <f t="shared" si="229"/>
        <v>-268.4005494411819</v>
      </c>
      <c r="K213" s="5">
        <f t="shared" si="216"/>
        <v>-35.689059945385516</v>
      </c>
      <c r="L213" s="5">
        <f t="shared" si="230"/>
        <v>18.568270154518203</v>
      </c>
      <c r="M213" s="5">
        <f t="shared" si="231"/>
        <v>-13.172267953925472</v>
      </c>
      <c r="N213" s="5">
        <f t="shared" si="232"/>
        <v>-28.58393218217558</v>
      </c>
      <c r="O213" s="5">
        <f t="shared" si="217"/>
        <v>-3.526091597810138</v>
      </c>
      <c r="P213" s="5">
        <f t="shared" si="233"/>
        <v>1.7698587983007887</v>
      </c>
      <c r="Q213" s="5">
        <f t="shared" si="234"/>
        <v>-1.3282721834241031</v>
      </c>
      <c r="R213" s="5">
        <f t="shared" si="235"/>
        <v>-2.797254986013758</v>
      </c>
      <c r="S213" s="5">
        <f t="shared" si="236"/>
        <v>57512.009913552734</v>
      </c>
      <c r="T213" s="5">
        <f t="shared" si="237"/>
        <v>664.9527208190522</v>
      </c>
      <c r="U213" s="5">
        <f t="shared" si="238"/>
        <v>70545.11002543877</v>
      </c>
      <c r="V213" s="10">
        <f t="shared" si="214"/>
        <v>-298.2401615866831</v>
      </c>
    </row>
    <row r="214" spans="1:22" ht="12.75">
      <c r="A214" s="5">
        <f t="shared" si="221"/>
        <v>1.4</v>
      </c>
      <c r="B214" s="5">
        <f t="shared" si="220"/>
        <v>2.4</v>
      </c>
      <c r="C214" s="5">
        <f t="shared" si="222"/>
        <v>3.8</v>
      </c>
      <c r="D214" s="5">
        <f t="shared" si="223"/>
        <v>0.6589999999999999</v>
      </c>
      <c r="E214" s="5">
        <f t="shared" si="224"/>
        <v>1.6589999999999998</v>
      </c>
      <c r="F214" s="5">
        <f t="shared" si="225"/>
        <v>3.0589999999999997</v>
      </c>
      <c r="G214" s="5">
        <f t="shared" si="226"/>
        <v>-219.075141359647</v>
      </c>
      <c r="H214" s="5">
        <f t="shared" si="227"/>
        <v>144.86561778831407</v>
      </c>
      <c r="I214" s="5">
        <f t="shared" si="228"/>
        <v>-68.03972631324316</v>
      </c>
      <c r="J214" s="5">
        <f t="shared" si="229"/>
        <v>-188.27818907754383</v>
      </c>
      <c r="K214" s="5">
        <f t="shared" si="216"/>
        <v>-35.689059945385516</v>
      </c>
      <c r="L214" s="5">
        <f t="shared" si="230"/>
        <v>18.568270154518203</v>
      </c>
      <c r="M214" s="5">
        <f t="shared" si="231"/>
        <v>-13.172267953925472</v>
      </c>
      <c r="N214" s="5">
        <f t="shared" si="232"/>
        <v>-28.58393218217558</v>
      </c>
      <c r="O214" s="5">
        <f t="shared" si="217"/>
        <v>-2.39171881584305</v>
      </c>
      <c r="P214" s="5">
        <f t="shared" si="233"/>
        <v>1.1989900322890341</v>
      </c>
      <c r="Q214" s="5">
        <f t="shared" si="234"/>
        <v>-0.9015746438682352</v>
      </c>
      <c r="R214" s="5">
        <f t="shared" si="235"/>
        <v>-1.8967363706681333</v>
      </c>
      <c r="S214" s="5">
        <f t="shared" si="236"/>
        <v>25502.25568536387</v>
      </c>
      <c r="T214" s="5">
        <f t="shared" si="237"/>
        <v>712.2064202817406</v>
      </c>
      <c r="U214" s="5">
        <f t="shared" si="238"/>
        <v>34738.045913125345</v>
      </c>
      <c r="V214" s="10">
        <f aca="true" t="shared" si="239" ref="V214:V235">(I214+M214+Q214-SQRT(0.5*(S214+T214+U214)))/(1+$M$2)</f>
        <v>-219.3915068938316</v>
      </c>
    </row>
    <row r="215" spans="1:22" ht="12.75">
      <c r="A215" s="5">
        <f t="shared" si="221"/>
        <v>1.5999999999999999</v>
      </c>
      <c r="B215" s="5">
        <f t="shared" si="220"/>
        <v>2.4</v>
      </c>
      <c r="C215" s="5">
        <f t="shared" si="222"/>
        <v>4</v>
      </c>
      <c r="D215" s="5">
        <f t="shared" si="223"/>
        <v>0.8589999999999999</v>
      </c>
      <c r="E215" s="5">
        <f t="shared" si="224"/>
        <v>1.6589999999999998</v>
      </c>
      <c r="F215" s="5">
        <f t="shared" si="225"/>
        <v>3.259</v>
      </c>
      <c r="G215" s="5">
        <f t="shared" si="226"/>
        <v>-156.21874337216317</v>
      </c>
      <c r="H215" s="5">
        <f t="shared" si="227"/>
        <v>94.34287454002862</v>
      </c>
      <c r="I215" s="5">
        <f t="shared" si="228"/>
        <v>-52.23567193860358</v>
      </c>
      <c r="J215" s="5">
        <f t="shared" si="229"/>
        <v>-130.54025780682733</v>
      </c>
      <c r="K215" s="5">
        <f t="shared" si="216"/>
        <v>-35.689059945385516</v>
      </c>
      <c r="L215" s="5">
        <f t="shared" si="230"/>
        <v>18.568270154518203</v>
      </c>
      <c r="M215" s="5">
        <f t="shared" si="231"/>
        <v>-13.172267953925472</v>
      </c>
      <c r="N215" s="5">
        <f t="shared" si="232"/>
        <v>-28.58393218217558</v>
      </c>
      <c r="O215" s="5">
        <f t="shared" si="217"/>
        <v>-1.6219576385270327</v>
      </c>
      <c r="P215" s="5">
        <f t="shared" si="233"/>
        <v>0.8124173646619791</v>
      </c>
      <c r="Q215" s="5">
        <f t="shared" si="234"/>
        <v>-0.6116920122035927</v>
      </c>
      <c r="R215" s="5">
        <f t="shared" si="235"/>
        <v>-1.2859984248730354</v>
      </c>
      <c r="S215" s="5">
        <f t="shared" si="236"/>
        <v>10395.09233488002</v>
      </c>
      <c r="T215" s="5">
        <f t="shared" si="237"/>
        <v>745.1771874180778</v>
      </c>
      <c r="U215" s="5">
        <f t="shared" si="238"/>
        <v>16706.663568377517</v>
      </c>
      <c r="V215" s="10">
        <f t="shared" si="239"/>
        <v>-157.27980468544547</v>
      </c>
    </row>
    <row r="216" spans="1:22" ht="12.75">
      <c r="A216" s="5">
        <f t="shared" si="221"/>
        <v>1.7999999999999998</v>
      </c>
      <c r="B216" s="5">
        <f t="shared" si="220"/>
        <v>2.4</v>
      </c>
      <c r="C216" s="5">
        <f t="shared" si="222"/>
        <v>4.199999999999999</v>
      </c>
      <c r="D216" s="5">
        <f t="shared" si="223"/>
        <v>1.0589999999999997</v>
      </c>
      <c r="E216" s="5">
        <f t="shared" si="224"/>
        <v>1.6589999999999998</v>
      </c>
      <c r="F216" s="5">
        <f t="shared" si="225"/>
        <v>3.458999999999999</v>
      </c>
      <c r="G216" s="5">
        <f t="shared" si="226"/>
        <v>-109.44075847918613</v>
      </c>
      <c r="H216" s="5">
        <f t="shared" si="227"/>
        <v>62.179795665862805</v>
      </c>
      <c r="I216" s="5">
        <f t="shared" si="228"/>
        <v>-38.21822850899082</v>
      </c>
      <c r="J216" s="5">
        <f t="shared" si="229"/>
        <v>-89.82745891165695</v>
      </c>
      <c r="K216" s="5">
        <f t="shared" si="216"/>
        <v>-35.689059945385516</v>
      </c>
      <c r="L216" s="5">
        <f t="shared" si="230"/>
        <v>18.568270154518203</v>
      </c>
      <c r="M216" s="5">
        <f t="shared" si="231"/>
        <v>-13.172267953925472</v>
      </c>
      <c r="N216" s="5">
        <f t="shared" si="232"/>
        <v>-28.58393218217558</v>
      </c>
      <c r="O216" s="5">
        <f t="shared" si="217"/>
        <v>-1.0997902734980853</v>
      </c>
      <c r="P216" s="5">
        <f t="shared" si="233"/>
        <v>0.5505561591587945</v>
      </c>
      <c r="Q216" s="5">
        <f t="shared" si="234"/>
        <v>-0.41489650394548017</v>
      </c>
      <c r="R216" s="5">
        <f t="shared" si="235"/>
        <v>-0.8718581160472796</v>
      </c>
      <c r="S216" s="5">
        <f t="shared" si="236"/>
        <v>3750.769566264699</v>
      </c>
      <c r="T216" s="5">
        <f t="shared" si="237"/>
        <v>767.9590490465808</v>
      </c>
      <c r="U216" s="5">
        <f t="shared" si="238"/>
        <v>7913.098912907872</v>
      </c>
      <c r="V216" s="10">
        <f t="shared" si="239"/>
        <v>-111.66364055507289</v>
      </c>
    </row>
    <row r="217" spans="1:22" ht="12.75">
      <c r="A217" s="5">
        <f t="shared" si="221"/>
        <v>1.9999999999999998</v>
      </c>
      <c r="B217" s="5">
        <f t="shared" si="220"/>
        <v>2.4</v>
      </c>
      <c r="C217" s="5">
        <f t="shared" si="222"/>
        <v>4.3999999999999995</v>
      </c>
      <c r="D217" s="5">
        <f t="shared" si="223"/>
        <v>1.259</v>
      </c>
      <c r="E217" s="5">
        <f t="shared" si="224"/>
        <v>1.6589999999999998</v>
      </c>
      <c r="F217" s="5">
        <f t="shared" si="225"/>
        <v>3.6589999999999994</v>
      </c>
      <c r="G217" s="5">
        <f t="shared" si="226"/>
        <v>-75.81544389394756</v>
      </c>
      <c r="H217" s="5">
        <f t="shared" si="227"/>
        <v>41.335379792672434</v>
      </c>
      <c r="I217" s="5">
        <f t="shared" si="228"/>
        <v>-27.19785206400026</v>
      </c>
      <c r="J217" s="5">
        <f t="shared" si="229"/>
        <v>-61.506217291918375</v>
      </c>
      <c r="K217" s="5">
        <f aca="true" t="shared" si="240" ref="K217:K244">$E$4*(EXP(-2*$E$5*E217)-2*EXP(-$E$5*E217))</f>
        <v>-35.689059945385516</v>
      </c>
      <c r="L217" s="5">
        <f t="shared" si="230"/>
        <v>18.568270154518203</v>
      </c>
      <c r="M217" s="5">
        <f t="shared" si="231"/>
        <v>-13.172267953925472</v>
      </c>
      <c r="N217" s="5">
        <f t="shared" si="232"/>
        <v>-28.58393218217558</v>
      </c>
      <c r="O217" s="5">
        <f aca="true" t="shared" si="241" ref="O217:O244">$F$4*(EXP(-2*$F$5*F217)-2*EXP(-$F$5*F217))</f>
        <v>-0.7456589885868601</v>
      </c>
      <c r="P217" s="5">
        <f t="shared" si="233"/>
        <v>0.37313323905300516</v>
      </c>
      <c r="Q217" s="5">
        <f t="shared" si="234"/>
        <v>-0.28136021411631595</v>
      </c>
      <c r="R217" s="5">
        <f t="shared" si="235"/>
        <v>-0.5910608025303102</v>
      </c>
      <c r="S217" s="5">
        <f t="shared" si="236"/>
        <v>1083.8768568471921</v>
      </c>
      <c r="T217" s="5">
        <f t="shared" si="237"/>
        <v>783.6008480773633</v>
      </c>
      <c r="U217" s="5">
        <f t="shared" si="238"/>
        <v>3710.656290126637</v>
      </c>
      <c r="V217" s="10">
        <f t="shared" si="239"/>
        <v>-79.8829899560584</v>
      </c>
    </row>
    <row r="218" spans="1:22" ht="12.75">
      <c r="A218" s="5">
        <f t="shared" si="221"/>
        <v>2.1999999999999997</v>
      </c>
      <c r="B218" s="5">
        <f t="shared" si="220"/>
        <v>2.4</v>
      </c>
      <c r="C218" s="5">
        <f t="shared" si="222"/>
        <v>4.6</v>
      </c>
      <c r="D218" s="5">
        <f t="shared" si="223"/>
        <v>1.4589999999999996</v>
      </c>
      <c r="E218" s="5">
        <f t="shared" si="224"/>
        <v>1.6589999999999998</v>
      </c>
      <c r="F218" s="5">
        <f t="shared" si="225"/>
        <v>3.8589999999999995</v>
      </c>
      <c r="G218" s="5">
        <f t="shared" si="226"/>
        <v>-52.141473426970435</v>
      </c>
      <c r="H218" s="5">
        <f t="shared" si="227"/>
        <v>27.64577122500595</v>
      </c>
      <c r="I218" s="5">
        <f t="shared" si="228"/>
        <v>-19.029766896400233</v>
      </c>
      <c r="J218" s="5">
        <f t="shared" si="229"/>
        <v>-41.975757013155174</v>
      </c>
      <c r="K218" s="5">
        <f t="shared" si="240"/>
        <v>-35.689059945385516</v>
      </c>
      <c r="L218" s="5">
        <f t="shared" si="230"/>
        <v>18.568270154518203</v>
      </c>
      <c r="M218" s="5">
        <f t="shared" si="231"/>
        <v>-13.172267953925472</v>
      </c>
      <c r="N218" s="5">
        <f t="shared" si="232"/>
        <v>-28.58393218217558</v>
      </c>
      <c r="O218" s="5">
        <f t="shared" si="241"/>
        <v>-0.5055260585586094</v>
      </c>
      <c r="P218" s="5">
        <f t="shared" si="233"/>
        <v>0.25290260227654093</v>
      </c>
      <c r="Q218" s="5">
        <f t="shared" si="234"/>
        <v>-0.19077816431202205</v>
      </c>
      <c r="R218" s="5">
        <f t="shared" si="235"/>
        <v>-0.400687324201551</v>
      </c>
      <c r="S218" s="5">
        <f t="shared" si="236"/>
        <v>179.34097230364165</v>
      </c>
      <c r="T218" s="5">
        <f t="shared" si="237"/>
        <v>794.2952907245195</v>
      </c>
      <c r="U218" s="5">
        <f t="shared" si="238"/>
        <v>1728.4864196413505</v>
      </c>
      <c r="V218" s="10">
        <f t="shared" si="239"/>
        <v>-59.10222166237979</v>
      </c>
    </row>
    <row r="219" spans="1:22" ht="12.75">
      <c r="A219" s="5">
        <f t="shared" si="221"/>
        <v>2.4</v>
      </c>
      <c r="B219" s="5">
        <f t="shared" si="220"/>
        <v>2.4</v>
      </c>
      <c r="C219" s="5">
        <f t="shared" si="222"/>
        <v>4.8</v>
      </c>
      <c r="D219" s="5">
        <f t="shared" si="223"/>
        <v>1.6589999999999998</v>
      </c>
      <c r="E219" s="5">
        <f t="shared" si="224"/>
        <v>1.6589999999999998</v>
      </c>
      <c r="F219" s="5">
        <f t="shared" si="225"/>
        <v>4.059</v>
      </c>
      <c r="G219" s="5">
        <f t="shared" si="226"/>
        <v>-35.689059945385516</v>
      </c>
      <c r="H219" s="5">
        <f t="shared" si="227"/>
        <v>18.568270154518203</v>
      </c>
      <c r="I219" s="5">
        <f t="shared" si="228"/>
        <v>-13.172267953925472</v>
      </c>
      <c r="J219" s="5">
        <f t="shared" si="229"/>
        <v>-28.58393218217558</v>
      </c>
      <c r="K219" s="5">
        <f t="shared" si="240"/>
        <v>-35.689059945385516</v>
      </c>
      <c r="L219" s="5">
        <f t="shared" si="230"/>
        <v>18.568270154518203</v>
      </c>
      <c r="M219" s="5">
        <f t="shared" si="231"/>
        <v>-13.172267953925472</v>
      </c>
      <c r="N219" s="5">
        <f t="shared" si="232"/>
        <v>-28.58393218217558</v>
      </c>
      <c r="O219" s="5">
        <f t="shared" si="241"/>
        <v>-0.34271134107378015</v>
      </c>
      <c r="P219" s="5">
        <f t="shared" si="233"/>
        <v>0.17141980537689439</v>
      </c>
      <c r="Q219" s="5">
        <f t="shared" si="234"/>
        <v>-0.12934691529675021</v>
      </c>
      <c r="R219" s="5">
        <f t="shared" si="235"/>
        <v>-0.27162535375957253</v>
      </c>
      <c r="S219" s="5">
        <f t="shared" si="236"/>
        <v>0</v>
      </c>
      <c r="T219" s="5">
        <f t="shared" si="237"/>
        <v>801.5867179463718</v>
      </c>
      <c r="U219" s="5">
        <f t="shared" si="238"/>
        <v>801.5867179463718</v>
      </c>
      <c r="V219" s="10">
        <f t="shared" si="239"/>
        <v>-46.82580312099462</v>
      </c>
    </row>
    <row r="220" spans="1:22" ht="12.75">
      <c r="A220" s="5">
        <f aca="true" t="shared" si="242" ref="A220:A225">A219+$B$4</f>
        <v>2.6</v>
      </c>
      <c r="B220" s="5">
        <f aca="true" t="shared" si="243" ref="B220:B225">B202+$B$5</f>
        <v>2.4</v>
      </c>
      <c r="C220" s="5">
        <f t="shared" si="222"/>
        <v>5</v>
      </c>
      <c r="D220" s="5">
        <f t="shared" si="223"/>
        <v>1.859</v>
      </c>
      <c r="E220" s="5">
        <f t="shared" si="224"/>
        <v>1.6589999999999998</v>
      </c>
      <c r="F220" s="5">
        <f t="shared" si="225"/>
        <v>4.259</v>
      </c>
      <c r="G220" s="5">
        <f t="shared" si="226"/>
        <v>-24.35057460081435</v>
      </c>
      <c r="H220" s="5">
        <f t="shared" si="227"/>
        <v>12.507851347072405</v>
      </c>
      <c r="I220" s="5">
        <f t="shared" si="228"/>
        <v>-9.054327832441345</v>
      </c>
      <c r="J220" s="5">
        <f t="shared" si="229"/>
        <v>-19.435844450511443</v>
      </c>
      <c r="K220" s="5">
        <f t="shared" si="240"/>
        <v>-35.689059945385516</v>
      </c>
      <c r="L220" s="5">
        <f t="shared" si="230"/>
        <v>18.568270154518203</v>
      </c>
      <c r="M220" s="5">
        <f t="shared" si="231"/>
        <v>-13.172267953925472</v>
      </c>
      <c r="N220" s="5">
        <f t="shared" si="232"/>
        <v>-28.58393218217558</v>
      </c>
      <c r="O220" s="5">
        <f t="shared" si="241"/>
        <v>-0.23232768329059109</v>
      </c>
      <c r="P220" s="5">
        <f t="shared" si="233"/>
        <v>0.11619331208573767</v>
      </c>
      <c r="Q220" s="5">
        <f t="shared" si="234"/>
        <v>-0.08769147020941465</v>
      </c>
      <c r="R220" s="5">
        <f t="shared" si="235"/>
        <v>-0.18413191924057692</v>
      </c>
      <c r="S220" s="5">
        <f t="shared" si="236"/>
        <v>83.6875091462239</v>
      </c>
      <c r="T220" s="5">
        <f t="shared" si="237"/>
        <v>806.5486549746031</v>
      </c>
      <c r="U220" s="5">
        <f t="shared" si="238"/>
        <v>370.62843538669165</v>
      </c>
      <c r="V220" s="10">
        <f t="shared" si="239"/>
        <v>-40.532220677802194</v>
      </c>
    </row>
    <row r="221" spans="1:22" ht="12.75">
      <c r="A221" s="5">
        <f t="shared" si="242"/>
        <v>2.8000000000000003</v>
      </c>
      <c r="B221" s="5">
        <f t="shared" si="243"/>
        <v>2.4</v>
      </c>
      <c r="C221" s="5">
        <f t="shared" si="222"/>
        <v>5.2</v>
      </c>
      <c r="D221" s="5">
        <f t="shared" si="223"/>
        <v>2.059</v>
      </c>
      <c r="E221" s="5">
        <f t="shared" si="224"/>
        <v>1.6589999999999998</v>
      </c>
      <c r="F221" s="5">
        <f t="shared" si="225"/>
        <v>4.4590000000000005</v>
      </c>
      <c r="G221" s="5">
        <f t="shared" si="226"/>
        <v>-16.57913933328781</v>
      </c>
      <c r="H221" s="5">
        <f t="shared" si="227"/>
        <v>8.442385342644368</v>
      </c>
      <c r="I221" s="5">
        <f t="shared" si="228"/>
        <v>-6.195206592775955</v>
      </c>
      <c r="J221" s="5">
        <f t="shared" si="229"/>
        <v>-13.202386427170781</v>
      </c>
      <c r="K221" s="5">
        <f t="shared" si="240"/>
        <v>-35.689059945385516</v>
      </c>
      <c r="L221" s="5">
        <f t="shared" si="230"/>
        <v>18.568270154518203</v>
      </c>
      <c r="M221" s="5">
        <f t="shared" si="231"/>
        <v>-13.172267953925472</v>
      </c>
      <c r="N221" s="5">
        <f t="shared" si="232"/>
        <v>-28.58393218217558</v>
      </c>
      <c r="O221" s="5">
        <f t="shared" si="241"/>
        <v>-0.1574943625087393</v>
      </c>
      <c r="P221" s="5">
        <f t="shared" si="233"/>
        <v>0.07876072314298736</v>
      </c>
      <c r="Q221" s="5">
        <f t="shared" si="234"/>
        <v>-0.059448501963272726</v>
      </c>
      <c r="R221" s="5">
        <f t="shared" si="235"/>
        <v>-0.12481990217195224</v>
      </c>
      <c r="S221" s="5">
        <f t="shared" si="236"/>
        <v>236.59194981330614</v>
      </c>
      <c r="T221" s="5">
        <f t="shared" si="237"/>
        <v>809.9210717658532</v>
      </c>
      <c r="U221" s="5">
        <f t="shared" si="238"/>
        <v>171.02274621576996</v>
      </c>
      <c r="V221" s="10">
        <f t="shared" si="239"/>
        <v>-37.692431666152046</v>
      </c>
    </row>
    <row r="222" spans="1:22" ht="12.75">
      <c r="A222" s="5">
        <f t="shared" si="242"/>
        <v>3.0000000000000004</v>
      </c>
      <c r="B222" s="5">
        <f t="shared" si="243"/>
        <v>2.4</v>
      </c>
      <c r="C222" s="5">
        <f t="shared" si="222"/>
        <v>5.4</v>
      </c>
      <c r="D222" s="5">
        <f t="shared" si="223"/>
        <v>2.2590000000000003</v>
      </c>
      <c r="E222" s="5">
        <f t="shared" si="224"/>
        <v>1.6589999999999998</v>
      </c>
      <c r="F222" s="5">
        <f t="shared" si="225"/>
        <v>4.659000000000001</v>
      </c>
      <c r="G222" s="5">
        <f t="shared" si="226"/>
        <v>-11.271867554491662</v>
      </c>
      <c r="H222" s="5">
        <f t="shared" si="227"/>
        <v>5.7061537275550895</v>
      </c>
      <c r="I222" s="5">
        <f t="shared" si="228"/>
        <v>-4.22598872244226</v>
      </c>
      <c r="J222" s="5">
        <f t="shared" si="229"/>
        <v>-8.962096316312984</v>
      </c>
      <c r="K222" s="5">
        <f t="shared" si="240"/>
        <v>-35.689059945385516</v>
      </c>
      <c r="L222" s="5">
        <f t="shared" si="230"/>
        <v>18.568270154518203</v>
      </c>
      <c r="M222" s="5">
        <f t="shared" si="231"/>
        <v>-13.172267953925472</v>
      </c>
      <c r="N222" s="5">
        <f t="shared" si="232"/>
        <v>-28.58393218217558</v>
      </c>
      <c r="O222" s="5">
        <f t="shared" si="241"/>
        <v>-0.10676363384472842</v>
      </c>
      <c r="P222" s="5">
        <f t="shared" si="233"/>
        <v>0.05338803952184299</v>
      </c>
      <c r="Q222" s="5">
        <f t="shared" si="234"/>
        <v>-0.040300689397601286</v>
      </c>
      <c r="R222" s="5">
        <f t="shared" si="235"/>
        <v>-0.08461276220073097</v>
      </c>
      <c r="S222" s="5">
        <f t="shared" si="236"/>
        <v>385.01644274685174</v>
      </c>
      <c r="T222" s="5">
        <f t="shared" si="237"/>
        <v>812.2112074017556</v>
      </c>
      <c r="U222" s="5">
        <f t="shared" si="238"/>
        <v>78.80971425353351</v>
      </c>
      <c r="V222" s="10">
        <f t="shared" si="239"/>
        <v>-36.49366586444434</v>
      </c>
    </row>
    <row r="223" spans="1:22" ht="12.75">
      <c r="A223" s="5">
        <f t="shared" si="242"/>
        <v>3.2000000000000006</v>
      </c>
      <c r="B223" s="5">
        <f t="shared" si="243"/>
        <v>2.4</v>
      </c>
      <c r="C223" s="5">
        <f t="shared" si="222"/>
        <v>5.6000000000000005</v>
      </c>
      <c r="D223" s="5">
        <f t="shared" si="223"/>
        <v>2.4590000000000005</v>
      </c>
      <c r="E223" s="5">
        <f t="shared" si="224"/>
        <v>1.6589999999999998</v>
      </c>
      <c r="F223" s="5">
        <f t="shared" si="225"/>
        <v>4.859000000000001</v>
      </c>
      <c r="G223" s="5">
        <f t="shared" si="226"/>
        <v>-7.65619233922045</v>
      </c>
      <c r="H223" s="5">
        <f t="shared" si="227"/>
        <v>3.860362763918389</v>
      </c>
      <c r="I223" s="5">
        <f t="shared" si="228"/>
        <v>-2.876821971417832</v>
      </c>
      <c r="J223" s="5">
        <f t="shared" si="229"/>
        <v>-6.0809230654700945</v>
      </c>
      <c r="K223" s="5">
        <f t="shared" si="240"/>
        <v>-35.689059945385516</v>
      </c>
      <c r="L223" s="5">
        <f t="shared" si="230"/>
        <v>18.568270154518203</v>
      </c>
      <c r="M223" s="5">
        <f t="shared" si="231"/>
        <v>-13.172267953925472</v>
      </c>
      <c r="N223" s="5">
        <f t="shared" si="232"/>
        <v>-28.58393218217558</v>
      </c>
      <c r="O223" s="5">
        <f t="shared" si="241"/>
        <v>-0.07237320515100937</v>
      </c>
      <c r="P223" s="5">
        <f t="shared" si="233"/>
        <v>0.036189461906678225</v>
      </c>
      <c r="Q223" s="5">
        <f t="shared" si="234"/>
        <v>-0.027319698322069014</v>
      </c>
      <c r="R223" s="5">
        <f t="shared" si="235"/>
        <v>-0.05735695170461194</v>
      </c>
      <c r="S223" s="5">
        <f t="shared" si="236"/>
        <v>506.38541930653014</v>
      </c>
      <c r="T223" s="5">
        <f t="shared" si="237"/>
        <v>813.7654943797197</v>
      </c>
      <c r="U223" s="5">
        <f t="shared" si="238"/>
        <v>36.2833487269038</v>
      </c>
      <c r="V223" s="10">
        <f t="shared" si="239"/>
        <v>-35.99915543534994</v>
      </c>
    </row>
    <row r="224" spans="1:22" ht="12.75">
      <c r="A224" s="5">
        <f t="shared" si="242"/>
        <v>3.400000000000001</v>
      </c>
      <c r="B224" s="5">
        <f t="shared" si="243"/>
        <v>2.4</v>
      </c>
      <c r="C224" s="5">
        <f t="shared" si="222"/>
        <v>5.800000000000001</v>
      </c>
      <c r="D224" s="5">
        <f t="shared" si="223"/>
        <v>2.6590000000000007</v>
      </c>
      <c r="E224" s="5">
        <f t="shared" si="224"/>
        <v>1.6589999999999998</v>
      </c>
      <c r="F224" s="5">
        <f t="shared" si="225"/>
        <v>5.059000000000001</v>
      </c>
      <c r="G224" s="5">
        <f t="shared" si="226"/>
        <v>-5.1969476111796915</v>
      </c>
      <c r="H224" s="5">
        <f t="shared" si="227"/>
        <v>2.613300547899721</v>
      </c>
      <c r="I224" s="5">
        <f t="shared" si="228"/>
        <v>-1.9556946251617353</v>
      </c>
      <c r="J224" s="5">
        <f t="shared" si="229"/>
        <v>-4.124734079918504</v>
      </c>
      <c r="K224" s="5">
        <f t="shared" si="240"/>
        <v>-35.689059945385516</v>
      </c>
      <c r="L224" s="5">
        <f t="shared" si="230"/>
        <v>18.568270154518203</v>
      </c>
      <c r="M224" s="5">
        <f t="shared" si="231"/>
        <v>-13.172267953925472</v>
      </c>
      <c r="N224" s="5">
        <f t="shared" si="232"/>
        <v>-28.58393218217558</v>
      </c>
      <c r="O224" s="5">
        <f t="shared" si="241"/>
        <v>-0.04906023667312297</v>
      </c>
      <c r="P224" s="5">
        <f t="shared" si="233"/>
        <v>0.02453143222070072</v>
      </c>
      <c r="Q224" s="5">
        <f t="shared" si="234"/>
        <v>-0.018519694082186136</v>
      </c>
      <c r="R224" s="5">
        <f t="shared" si="235"/>
        <v>-0.038880782825367735</v>
      </c>
      <c r="S224" s="5">
        <f t="shared" si="236"/>
        <v>598.2523718054562</v>
      </c>
      <c r="T224" s="5">
        <f t="shared" si="237"/>
        <v>814.8199593915456</v>
      </c>
      <c r="U224" s="5">
        <f t="shared" si="238"/>
        <v>16.69419716536685</v>
      </c>
      <c r="V224" s="10">
        <f t="shared" si="239"/>
        <v>-35.79810535235832</v>
      </c>
    </row>
    <row r="225" spans="1:22" ht="12.75">
      <c r="A225" s="5">
        <f t="shared" si="242"/>
        <v>3.600000000000001</v>
      </c>
      <c r="B225" s="5">
        <f t="shared" si="243"/>
        <v>2.4</v>
      </c>
      <c r="C225" s="5">
        <f t="shared" si="222"/>
        <v>6.000000000000001</v>
      </c>
      <c r="D225" s="5">
        <f t="shared" si="223"/>
        <v>2.859000000000001</v>
      </c>
      <c r="E225" s="5">
        <f t="shared" si="224"/>
        <v>1.6589999999999998</v>
      </c>
      <c r="F225" s="5">
        <f t="shared" si="225"/>
        <v>5.259000000000001</v>
      </c>
      <c r="G225" s="5">
        <f t="shared" si="226"/>
        <v>-3.526091597810128</v>
      </c>
      <c r="H225" s="5">
        <f t="shared" si="227"/>
        <v>1.7698587983007839</v>
      </c>
      <c r="I225" s="5">
        <f t="shared" si="228"/>
        <v>-1.3282721834240996</v>
      </c>
      <c r="J225" s="5">
        <f t="shared" si="229"/>
        <v>-2.79725498601375</v>
      </c>
      <c r="K225" s="5">
        <f t="shared" si="240"/>
        <v>-35.689059945385516</v>
      </c>
      <c r="L225" s="5">
        <f t="shared" si="230"/>
        <v>18.568270154518203</v>
      </c>
      <c r="M225" s="5">
        <f t="shared" si="231"/>
        <v>-13.172267953925472</v>
      </c>
      <c r="N225" s="5">
        <f t="shared" si="232"/>
        <v>-28.58393218217558</v>
      </c>
      <c r="O225" s="5">
        <f t="shared" si="241"/>
        <v>-0.03325674121694303</v>
      </c>
      <c r="P225" s="5">
        <f t="shared" si="233"/>
        <v>0.016628974348096827</v>
      </c>
      <c r="Q225" s="5">
        <f t="shared" si="234"/>
        <v>-0.012554169257451491</v>
      </c>
      <c r="R225" s="5">
        <f t="shared" si="235"/>
        <v>-0.026356217966371855</v>
      </c>
      <c r="S225" s="5">
        <f t="shared" si="236"/>
        <v>664.9527208190525</v>
      </c>
      <c r="T225" s="5">
        <f t="shared" si="237"/>
        <v>815.5351449515796</v>
      </c>
      <c r="U225" s="5">
        <f t="shared" si="238"/>
        <v>7.677879982766477</v>
      </c>
      <c r="V225" s="10">
        <f t="shared" si="239"/>
        <v>-35.718783582746035</v>
      </c>
    </row>
    <row r="226" spans="1:22" ht="12.75">
      <c r="A226" s="5">
        <f>$B$3</f>
        <v>0.4</v>
      </c>
      <c r="B226" s="5">
        <f aca="true" t="shared" si="244" ref="B226:B237">B208+$B$5</f>
        <v>2.6</v>
      </c>
      <c r="C226" s="5">
        <f t="shared" si="222"/>
        <v>3</v>
      </c>
      <c r="D226" s="5">
        <f t="shared" si="223"/>
        <v>-0.34099999999999997</v>
      </c>
      <c r="E226" s="5">
        <f t="shared" si="224"/>
        <v>1.859</v>
      </c>
      <c r="F226" s="5">
        <f t="shared" si="225"/>
        <v>2.259</v>
      </c>
      <c r="G226" s="5">
        <f t="shared" si="226"/>
        <v>-52.95022538305611</v>
      </c>
      <c r="H226" s="5">
        <f t="shared" si="227"/>
        <v>1750.9488172629635</v>
      </c>
      <c r="I226" s="5">
        <f t="shared" si="228"/>
        <v>695.667877315042</v>
      </c>
      <c r="J226" s="5">
        <f t="shared" si="229"/>
        <v>-757.6196410132177</v>
      </c>
      <c r="K226" s="5">
        <f t="shared" si="240"/>
        <v>-24.35057460081435</v>
      </c>
      <c r="L226" s="5">
        <f t="shared" si="230"/>
        <v>12.507851347072405</v>
      </c>
      <c r="M226" s="5">
        <f t="shared" si="231"/>
        <v>-9.054327832441345</v>
      </c>
      <c r="N226" s="5">
        <f t="shared" si="232"/>
        <v>-19.435844450511443</v>
      </c>
      <c r="O226" s="5">
        <f t="shared" si="241"/>
        <v>-11.271867554491674</v>
      </c>
      <c r="P226" s="5">
        <f t="shared" si="233"/>
        <v>5.706153727555095</v>
      </c>
      <c r="Q226" s="5">
        <f t="shared" si="234"/>
        <v>-4.225988722442265</v>
      </c>
      <c r="R226" s="5">
        <f t="shared" si="235"/>
        <v>-8.962096316312993</v>
      </c>
      <c r="S226" s="5">
        <f t="shared" si="236"/>
        <v>544915.3175077308</v>
      </c>
      <c r="T226" s="5">
        <f t="shared" si="237"/>
        <v>109.69939997862552</v>
      </c>
      <c r="U226" s="5">
        <f t="shared" si="238"/>
        <v>560488.1192315978</v>
      </c>
      <c r="V226" s="10">
        <f t="shared" si="239"/>
        <v>-52.21234438838905</v>
      </c>
    </row>
    <row r="227" spans="1:22" ht="12.75">
      <c r="A227" s="5">
        <f>A226+$B$4/2</f>
        <v>0.5</v>
      </c>
      <c r="B227" s="5">
        <f t="shared" si="244"/>
        <v>2.6</v>
      </c>
      <c r="C227" s="5">
        <f t="shared" si="222"/>
        <v>3.1</v>
      </c>
      <c r="D227" s="5">
        <f t="shared" si="223"/>
        <v>-0.241</v>
      </c>
      <c r="E227" s="5">
        <f t="shared" si="224"/>
        <v>1.859</v>
      </c>
      <c r="F227" s="5">
        <f t="shared" si="225"/>
        <v>2.359</v>
      </c>
      <c r="G227" s="5">
        <f t="shared" si="226"/>
        <v>-294.43509285127163</v>
      </c>
      <c r="H227" s="5">
        <f t="shared" si="227"/>
        <v>1316.1862441133685</v>
      </c>
      <c r="I227" s="5">
        <f t="shared" si="228"/>
        <v>373.97276198905405</v>
      </c>
      <c r="J227" s="5">
        <f t="shared" si="229"/>
        <v>-718.4618206250418</v>
      </c>
      <c r="K227" s="5">
        <f t="shared" si="240"/>
        <v>-24.35057460081435</v>
      </c>
      <c r="L227" s="5">
        <f t="shared" si="230"/>
        <v>12.507851347072405</v>
      </c>
      <c r="M227" s="5">
        <f t="shared" si="231"/>
        <v>-9.054327832441345</v>
      </c>
      <c r="N227" s="5">
        <f t="shared" si="232"/>
        <v>-19.435844450511443</v>
      </c>
      <c r="O227" s="5">
        <f t="shared" si="241"/>
        <v>-9.290663985677329</v>
      </c>
      <c r="P227" s="5">
        <f t="shared" si="233"/>
        <v>4.692931978647153</v>
      </c>
      <c r="Q227" s="5">
        <f t="shared" si="234"/>
        <v>-3.4874716604826688</v>
      </c>
      <c r="R227" s="5">
        <f t="shared" si="235"/>
        <v>-7.382605202759805</v>
      </c>
      <c r="S227" s="5">
        <f t="shared" si="236"/>
        <v>488637.31536675507</v>
      </c>
      <c r="T227" s="5">
        <f t="shared" si="237"/>
        <v>145.28057636354046</v>
      </c>
      <c r="U227" s="5">
        <f t="shared" si="238"/>
        <v>505633.65060556814</v>
      </c>
      <c r="V227" s="10">
        <f t="shared" si="239"/>
        <v>-293.7597437658232</v>
      </c>
    </row>
    <row r="228" spans="1:22" ht="12.75">
      <c r="A228" s="5">
        <f>A226+$B$4</f>
        <v>0.6000000000000001</v>
      </c>
      <c r="B228" s="5">
        <f t="shared" si="244"/>
        <v>2.6</v>
      </c>
      <c r="C228" s="5">
        <f t="shared" si="222"/>
        <v>3.2</v>
      </c>
      <c r="D228" s="5">
        <f t="shared" si="223"/>
        <v>-0.1409999999999999</v>
      </c>
      <c r="E228" s="5">
        <f t="shared" si="224"/>
        <v>1.859</v>
      </c>
      <c r="F228" s="5">
        <f t="shared" si="225"/>
        <v>2.459</v>
      </c>
      <c r="G228" s="5">
        <f t="shared" si="226"/>
        <v>-412.4534451169976</v>
      </c>
      <c r="H228" s="5">
        <f t="shared" si="227"/>
        <v>998.6353354305352</v>
      </c>
      <c r="I228" s="5">
        <f t="shared" si="228"/>
        <v>173.1483988102285</v>
      </c>
      <c r="J228" s="5">
        <f t="shared" si="229"/>
        <v>-655.7189295971157</v>
      </c>
      <c r="K228" s="5">
        <f t="shared" si="240"/>
        <v>-24.35057460081435</v>
      </c>
      <c r="L228" s="5">
        <f t="shared" si="230"/>
        <v>12.507851347072405</v>
      </c>
      <c r="M228" s="5">
        <f t="shared" si="231"/>
        <v>-9.054327832441345</v>
      </c>
      <c r="N228" s="5">
        <f t="shared" si="232"/>
        <v>-19.435844450511443</v>
      </c>
      <c r="O228" s="5">
        <f t="shared" si="241"/>
        <v>-7.656192339220458</v>
      </c>
      <c r="P228" s="5">
        <f t="shared" si="233"/>
        <v>3.860362763918393</v>
      </c>
      <c r="Q228" s="5">
        <f t="shared" si="234"/>
        <v>-2.8768219714178347</v>
      </c>
      <c r="R228" s="5">
        <f t="shared" si="235"/>
        <v>-6.080923065470101</v>
      </c>
      <c r="S228" s="5">
        <f t="shared" si="236"/>
        <v>404856.1644436808</v>
      </c>
      <c r="T228" s="5">
        <f t="shared" si="237"/>
        <v>178.35392520063456</v>
      </c>
      <c r="U228" s="5">
        <f t="shared" si="238"/>
        <v>422029.53953041043</v>
      </c>
      <c r="V228" s="10">
        <f t="shared" si="239"/>
        <v>-411.83530895468556</v>
      </c>
    </row>
    <row r="229" spans="1:22" ht="12.75">
      <c r="A229" s="5">
        <f aca="true" t="shared" si="245" ref="A229:A237">A228+$B$4</f>
        <v>0.8</v>
      </c>
      <c r="B229" s="5">
        <f t="shared" si="244"/>
        <v>2.6</v>
      </c>
      <c r="C229" s="5">
        <f t="shared" si="222"/>
        <v>3.4000000000000004</v>
      </c>
      <c r="D229" s="5">
        <f t="shared" si="223"/>
        <v>0.05900000000000005</v>
      </c>
      <c r="E229" s="5">
        <f t="shared" si="224"/>
        <v>1.859</v>
      </c>
      <c r="F229" s="5">
        <f t="shared" si="225"/>
        <v>2.6590000000000003</v>
      </c>
      <c r="G229" s="5">
        <f t="shared" si="226"/>
        <v>-452.6219327078665</v>
      </c>
      <c r="H229" s="5">
        <f t="shared" si="227"/>
        <v>590.4286725788785</v>
      </c>
      <c r="I229" s="5">
        <f t="shared" si="228"/>
        <v>-19.755931513867324</v>
      </c>
      <c r="J229" s="5">
        <f t="shared" si="229"/>
        <v>-509.81172975433645</v>
      </c>
      <c r="K229" s="5">
        <f t="shared" si="240"/>
        <v>-24.35057460081435</v>
      </c>
      <c r="L229" s="5">
        <f t="shared" si="230"/>
        <v>12.507851347072405</v>
      </c>
      <c r="M229" s="5">
        <f t="shared" si="231"/>
        <v>-9.054327832441345</v>
      </c>
      <c r="N229" s="5">
        <f t="shared" si="232"/>
        <v>-19.435844450511443</v>
      </c>
      <c r="O229" s="5">
        <f t="shared" si="241"/>
        <v>-5.196947611179696</v>
      </c>
      <c r="P229" s="5">
        <f t="shared" si="233"/>
        <v>2.6133005478997235</v>
      </c>
      <c r="Q229" s="5">
        <f t="shared" si="234"/>
        <v>-1.9556946251617364</v>
      </c>
      <c r="R229" s="5">
        <f t="shared" si="235"/>
        <v>-4.1247340799185075</v>
      </c>
      <c r="S229" s="5">
        <f t="shared" si="236"/>
        <v>240468.5088875101</v>
      </c>
      <c r="T229" s="5">
        <f t="shared" si="237"/>
        <v>234.43010078047854</v>
      </c>
      <c r="U229" s="5">
        <f t="shared" si="238"/>
        <v>255719.3375942188</v>
      </c>
      <c r="V229" s="10">
        <f t="shared" si="239"/>
        <v>-452.11442797969636</v>
      </c>
    </row>
    <row r="230" spans="1:22" ht="12.75">
      <c r="A230" s="5">
        <f t="shared" si="245"/>
        <v>1</v>
      </c>
      <c r="B230" s="5">
        <f t="shared" si="244"/>
        <v>2.6</v>
      </c>
      <c r="C230" s="5">
        <f t="shared" si="222"/>
        <v>3.6</v>
      </c>
      <c r="D230" s="5">
        <f t="shared" si="223"/>
        <v>0.259</v>
      </c>
      <c r="E230" s="5">
        <f t="shared" si="224"/>
        <v>1.859</v>
      </c>
      <c r="F230" s="5">
        <f t="shared" si="225"/>
        <v>2.859</v>
      </c>
      <c r="G230" s="5">
        <f t="shared" si="226"/>
        <v>-386.32834110216135</v>
      </c>
      <c r="H230" s="5">
        <f t="shared" si="227"/>
        <v>360.4789899925066</v>
      </c>
      <c r="I230" s="5">
        <f t="shared" si="228"/>
        <v>-76.40329869787413</v>
      </c>
      <c r="J230" s="5">
        <f t="shared" si="229"/>
        <v>-375.6008603916546</v>
      </c>
      <c r="K230" s="5">
        <f t="shared" si="240"/>
        <v>-24.35057460081435</v>
      </c>
      <c r="L230" s="5">
        <f t="shared" si="230"/>
        <v>12.507851347072405</v>
      </c>
      <c r="M230" s="5">
        <f t="shared" si="231"/>
        <v>-9.054327832441345</v>
      </c>
      <c r="N230" s="5">
        <f t="shared" si="232"/>
        <v>-19.435844450511443</v>
      </c>
      <c r="O230" s="5">
        <f t="shared" si="241"/>
        <v>-3.526091597810135</v>
      </c>
      <c r="P230" s="5">
        <f t="shared" si="233"/>
        <v>1.769858798300787</v>
      </c>
      <c r="Q230" s="5">
        <f t="shared" si="234"/>
        <v>-1.3282721834241022</v>
      </c>
      <c r="R230" s="5">
        <f t="shared" si="235"/>
        <v>-2.797254986013755</v>
      </c>
      <c r="S230" s="5">
        <f t="shared" si="236"/>
        <v>126853.51858035472</v>
      </c>
      <c r="T230" s="5">
        <f t="shared" si="237"/>
        <v>276.84265936809345</v>
      </c>
      <c r="U230" s="5">
        <f t="shared" si="238"/>
        <v>138982.52820344476</v>
      </c>
      <c r="V230" s="10">
        <f t="shared" si="239"/>
        <v>-385.9443829002928</v>
      </c>
    </row>
    <row r="231" spans="1:22" ht="12.75">
      <c r="A231" s="5">
        <f t="shared" si="245"/>
        <v>1.2</v>
      </c>
      <c r="B231" s="5">
        <f t="shared" si="244"/>
        <v>2.6</v>
      </c>
      <c r="C231" s="5">
        <f t="shared" si="222"/>
        <v>3.8</v>
      </c>
      <c r="D231" s="5">
        <f t="shared" si="223"/>
        <v>0.45899999999999996</v>
      </c>
      <c r="E231" s="5">
        <f t="shared" si="224"/>
        <v>1.859</v>
      </c>
      <c r="F231" s="5">
        <f t="shared" si="225"/>
        <v>3.0589999999999997</v>
      </c>
      <c r="G231" s="5">
        <f t="shared" si="226"/>
        <v>-298.41557978741827</v>
      </c>
      <c r="H231" s="5">
        <f t="shared" si="227"/>
        <v>226.09020545913793</v>
      </c>
      <c r="I231" s="5">
        <f t="shared" si="228"/>
        <v>-80.74567891009745</v>
      </c>
      <c r="J231" s="5">
        <f t="shared" si="229"/>
        <v>-268.4005494411819</v>
      </c>
      <c r="K231" s="5">
        <f t="shared" si="240"/>
        <v>-24.35057460081435</v>
      </c>
      <c r="L231" s="5">
        <f t="shared" si="230"/>
        <v>12.507851347072405</v>
      </c>
      <c r="M231" s="5">
        <f t="shared" si="231"/>
        <v>-9.054327832441345</v>
      </c>
      <c r="N231" s="5">
        <f t="shared" si="232"/>
        <v>-19.435844450511443</v>
      </c>
      <c r="O231" s="5">
        <f t="shared" si="241"/>
        <v>-2.39171881584305</v>
      </c>
      <c r="P231" s="5">
        <f t="shared" si="233"/>
        <v>1.1989900322890341</v>
      </c>
      <c r="Q231" s="5">
        <f t="shared" si="234"/>
        <v>-0.9015746438682352</v>
      </c>
      <c r="R231" s="5">
        <f t="shared" si="235"/>
        <v>-1.8967363706681333</v>
      </c>
      <c r="S231" s="5">
        <f t="shared" si="236"/>
        <v>61983.42433109158</v>
      </c>
      <c r="T231" s="5">
        <f t="shared" si="237"/>
        <v>307.62031223642487</v>
      </c>
      <c r="U231" s="5">
        <f t="shared" si="238"/>
        <v>71024.28238112335</v>
      </c>
      <c r="V231" s="10">
        <f t="shared" si="239"/>
        <v>-298.1906290694872</v>
      </c>
    </row>
    <row r="232" spans="1:22" ht="12.75">
      <c r="A232" s="5">
        <f t="shared" si="245"/>
        <v>1.4</v>
      </c>
      <c r="B232" s="5">
        <f t="shared" si="244"/>
        <v>2.6</v>
      </c>
      <c r="C232" s="5">
        <f t="shared" si="222"/>
        <v>4</v>
      </c>
      <c r="D232" s="5">
        <f t="shared" si="223"/>
        <v>0.6589999999999999</v>
      </c>
      <c r="E232" s="5">
        <f t="shared" si="224"/>
        <v>1.859</v>
      </c>
      <c r="F232" s="5">
        <f t="shared" si="225"/>
        <v>3.259</v>
      </c>
      <c r="G232" s="5">
        <f t="shared" si="226"/>
        <v>-219.075141359647</v>
      </c>
      <c r="H232" s="5">
        <f t="shared" si="227"/>
        <v>144.86561778831407</v>
      </c>
      <c r="I232" s="5">
        <f t="shared" si="228"/>
        <v>-68.03972631324316</v>
      </c>
      <c r="J232" s="5">
        <f t="shared" si="229"/>
        <v>-188.27818907754383</v>
      </c>
      <c r="K232" s="5">
        <f t="shared" si="240"/>
        <v>-24.35057460081435</v>
      </c>
      <c r="L232" s="5">
        <f t="shared" si="230"/>
        <v>12.507851347072405</v>
      </c>
      <c r="M232" s="5">
        <f t="shared" si="231"/>
        <v>-9.054327832441345</v>
      </c>
      <c r="N232" s="5">
        <f t="shared" si="232"/>
        <v>-19.435844450511443</v>
      </c>
      <c r="O232" s="5">
        <f t="shared" si="241"/>
        <v>-1.6219576385270327</v>
      </c>
      <c r="P232" s="5">
        <f t="shared" si="233"/>
        <v>0.8124173646619791</v>
      </c>
      <c r="Q232" s="5">
        <f t="shared" si="234"/>
        <v>-0.6116920122035927</v>
      </c>
      <c r="R232" s="5">
        <f t="shared" si="235"/>
        <v>-1.2859984248730354</v>
      </c>
      <c r="S232" s="5">
        <f t="shared" si="236"/>
        <v>28507.737339153573</v>
      </c>
      <c r="T232" s="5">
        <f t="shared" si="237"/>
        <v>329.4169107543823</v>
      </c>
      <c r="U232" s="5">
        <f t="shared" si="238"/>
        <v>34966.07936508478</v>
      </c>
      <c r="V232" s="10">
        <f t="shared" si="239"/>
        <v>-219.07348998931667</v>
      </c>
    </row>
    <row r="233" spans="1:22" ht="12.75">
      <c r="A233" s="5">
        <f t="shared" si="245"/>
        <v>1.5999999999999999</v>
      </c>
      <c r="B233" s="5">
        <f t="shared" si="244"/>
        <v>2.6</v>
      </c>
      <c r="C233" s="5">
        <f t="shared" si="222"/>
        <v>4.2</v>
      </c>
      <c r="D233" s="5">
        <f t="shared" si="223"/>
        <v>0.8589999999999999</v>
      </c>
      <c r="E233" s="5">
        <f t="shared" si="224"/>
        <v>1.859</v>
      </c>
      <c r="F233" s="5">
        <f t="shared" si="225"/>
        <v>3.459</v>
      </c>
      <c r="G233" s="5">
        <f t="shared" si="226"/>
        <v>-156.21874337216317</v>
      </c>
      <c r="H233" s="5">
        <f t="shared" si="227"/>
        <v>94.34287454002862</v>
      </c>
      <c r="I233" s="5">
        <f t="shared" si="228"/>
        <v>-52.23567193860358</v>
      </c>
      <c r="J233" s="5">
        <f t="shared" si="229"/>
        <v>-130.54025780682733</v>
      </c>
      <c r="K233" s="5">
        <f t="shared" si="240"/>
        <v>-24.35057460081435</v>
      </c>
      <c r="L233" s="5">
        <f t="shared" si="230"/>
        <v>12.507851347072405</v>
      </c>
      <c r="M233" s="5">
        <f t="shared" si="231"/>
        <v>-9.054327832441345</v>
      </c>
      <c r="N233" s="5">
        <f t="shared" si="232"/>
        <v>-19.435844450511443</v>
      </c>
      <c r="O233" s="5">
        <f t="shared" si="241"/>
        <v>-1.0997902734980833</v>
      </c>
      <c r="P233" s="5">
        <f t="shared" si="233"/>
        <v>0.5505561591587935</v>
      </c>
      <c r="Q233" s="5">
        <f t="shared" si="234"/>
        <v>-0.4148965039454795</v>
      </c>
      <c r="R233" s="5">
        <f t="shared" si="235"/>
        <v>-0.871858116047278</v>
      </c>
      <c r="S233" s="5">
        <f t="shared" si="236"/>
        <v>12344.190667251105</v>
      </c>
      <c r="T233" s="5">
        <f t="shared" si="237"/>
        <v>344.62158862617224</v>
      </c>
      <c r="U233" s="5">
        <f t="shared" si="238"/>
        <v>16813.89387836789</v>
      </c>
      <c r="V233" s="10">
        <f t="shared" si="239"/>
        <v>-156.54704671055228</v>
      </c>
    </row>
    <row r="234" spans="1:22" ht="12.75">
      <c r="A234" s="5">
        <f t="shared" si="245"/>
        <v>1.7999999999999998</v>
      </c>
      <c r="B234" s="5">
        <f t="shared" si="244"/>
        <v>2.6</v>
      </c>
      <c r="C234" s="5">
        <f aca="true" t="shared" si="246" ref="C234:C262">A234+B234</f>
        <v>4.4</v>
      </c>
      <c r="D234" s="5">
        <f aca="true" t="shared" si="247" ref="D234:D262">A234-$D$3</f>
        <v>1.0589999999999997</v>
      </c>
      <c r="E234" s="5">
        <f aca="true" t="shared" si="248" ref="E234:E262">B234-$E$3</f>
        <v>1.859</v>
      </c>
      <c r="F234" s="5">
        <f aca="true" t="shared" si="249" ref="F234:F262">C234-$F$3</f>
        <v>3.6590000000000003</v>
      </c>
      <c r="G234" s="5">
        <f aca="true" t="shared" si="250" ref="G234:G262">$D$4*(EXP(-2*$D$5*D234)-2*EXP(-$D$5*D234))</f>
        <v>-109.44075847918613</v>
      </c>
      <c r="H234" s="5">
        <f aca="true" t="shared" si="251" ref="H234:H262">0.5*$D$4*(EXP(-2*$D$5*D234)+2*EXP(-$D$5*D234))</f>
        <v>62.179795665862805</v>
      </c>
      <c r="I234" s="5">
        <f aca="true" t="shared" si="252" ref="I234:I262">0.5*(G234*(1+$M$2)+H234*(1-$M$2))</f>
        <v>-38.21822850899082</v>
      </c>
      <c r="J234" s="5">
        <f aca="true" t="shared" si="253" ref="J234:J262">0.5*(G234*(1+$M$2)-H234*(1-$M$2))</f>
        <v>-89.82745891165695</v>
      </c>
      <c r="K234" s="5">
        <f t="shared" si="240"/>
        <v>-24.35057460081435</v>
      </c>
      <c r="L234" s="5">
        <f aca="true" t="shared" si="254" ref="L234:L262">0.5*$E$4*(EXP(-2*$E$5*E234)+2*EXP(-$E$5*E234))</f>
        <v>12.507851347072405</v>
      </c>
      <c r="M234" s="5">
        <f aca="true" t="shared" si="255" ref="M234:M262">0.5*(K234*(1+$M$2)+L234*(1-$M$2))</f>
        <v>-9.054327832441345</v>
      </c>
      <c r="N234" s="5">
        <f aca="true" t="shared" si="256" ref="N234:N262">0.5*(K234*(1+$M$2)-L234*(1-$M$2))</f>
        <v>-19.435844450511443</v>
      </c>
      <c r="O234" s="5">
        <f t="shared" si="241"/>
        <v>-0.7456589885868586</v>
      </c>
      <c r="P234" s="5">
        <f aca="true" t="shared" si="257" ref="P234:P262">0.5*$F$4*(EXP(-2*$F$5*F234)+2*EXP(-$F$5*F234))</f>
        <v>0.3731332390530045</v>
      </c>
      <c r="Q234" s="5">
        <f aca="true" t="shared" si="258" ref="Q234:Q262">0.5*(O234*(1+$M$2)+P234*(1-$M$2))</f>
        <v>-0.2813602141163154</v>
      </c>
      <c r="R234" s="5">
        <f aca="true" t="shared" si="259" ref="R234:R262">0.5*(O234*(1+$M$2)-P234*(1-$M$2))</f>
        <v>-0.5910608025303091</v>
      </c>
      <c r="S234" s="5">
        <f aca="true" t="shared" si="260" ref="S234:S262">(J234-N234)^2</f>
        <v>4954.979386446549</v>
      </c>
      <c r="T234" s="5">
        <f aca="true" t="shared" si="261" ref="T234:T262">(N234-R234)^2</f>
        <v>355.1258707392172</v>
      </c>
      <c r="U234" s="5">
        <f aca="true" t="shared" si="262" ref="U234:U262">(R234-J234)^2</f>
        <v>7963.134747490541</v>
      </c>
      <c r="V234" s="10">
        <f t="shared" si="239"/>
        <v>-110.27296527389522</v>
      </c>
    </row>
    <row r="235" spans="1:22" ht="12.75">
      <c r="A235" s="5">
        <f t="shared" si="245"/>
        <v>1.9999999999999998</v>
      </c>
      <c r="B235" s="5">
        <f t="shared" si="244"/>
        <v>2.6</v>
      </c>
      <c r="C235" s="5">
        <f t="shared" si="246"/>
        <v>4.6</v>
      </c>
      <c r="D235" s="5">
        <f t="shared" si="247"/>
        <v>1.259</v>
      </c>
      <c r="E235" s="5">
        <f t="shared" si="248"/>
        <v>1.859</v>
      </c>
      <c r="F235" s="5">
        <f t="shared" si="249"/>
        <v>3.8589999999999995</v>
      </c>
      <c r="G235" s="5">
        <f t="shared" si="250"/>
        <v>-75.81544389394756</v>
      </c>
      <c r="H235" s="5">
        <f t="shared" si="251"/>
        <v>41.335379792672434</v>
      </c>
      <c r="I235" s="5">
        <f t="shared" si="252"/>
        <v>-27.19785206400026</v>
      </c>
      <c r="J235" s="5">
        <f t="shared" si="253"/>
        <v>-61.506217291918375</v>
      </c>
      <c r="K235" s="5">
        <f t="shared" si="240"/>
        <v>-24.35057460081435</v>
      </c>
      <c r="L235" s="5">
        <f t="shared" si="254"/>
        <v>12.507851347072405</v>
      </c>
      <c r="M235" s="5">
        <f t="shared" si="255"/>
        <v>-9.054327832441345</v>
      </c>
      <c r="N235" s="5">
        <f t="shared" si="256"/>
        <v>-19.435844450511443</v>
      </c>
      <c r="O235" s="5">
        <f t="shared" si="241"/>
        <v>-0.5055260585586094</v>
      </c>
      <c r="P235" s="5">
        <f t="shared" si="257"/>
        <v>0.25290260227654093</v>
      </c>
      <c r="Q235" s="5">
        <f t="shared" si="258"/>
        <v>-0.19077816431202205</v>
      </c>
      <c r="R235" s="5">
        <f t="shared" si="259"/>
        <v>-0.400687324201551</v>
      </c>
      <c r="S235" s="5">
        <f t="shared" si="260"/>
        <v>1769.9162710149903</v>
      </c>
      <c r="T235" s="5">
        <f t="shared" si="261"/>
        <v>362.3372068233062</v>
      </c>
      <c r="U235" s="5">
        <f t="shared" si="262"/>
        <v>3733.885792635539</v>
      </c>
      <c r="V235" s="10">
        <f t="shared" si="239"/>
        <v>-77.43656377141576</v>
      </c>
    </row>
    <row r="236" spans="1:22" ht="12.75">
      <c r="A236" s="5">
        <f t="shared" si="245"/>
        <v>2.1999999999999997</v>
      </c>
      <c r="B236" s="5">
        <f t="shared" si="244"/>
        <v>2.6</v>
      </c>
      <c r="C236" s="5">
        <f t="shared" si="246"/>
        <v>4.8</v>
      </c>
      <c r="D236" s="5">
        <f t="shared" si="247"/>
        <v>1.4589999999999996</v>
      </c>
      <c r="E236" s="5">
        <f t="shared" si="248"/>
        <v>1.859</v>
      </c>
      <c r="F236" s="5">
        <f t="shared" si="249"/>
        <v>4.059</v>
      </c>
      <c r="G236" s="5">
        <f t="shared" si="250"/>
        <v>-52.141473426970435</v>
      </c>
      <c r="H236" s="5">
        <f t="shared" si="251"/>
        <v>27.64577122500595</v>
      </c>
      <c r="I236" s="5">
        <f t="shared" si="252"/>
        <v>-19.029766896400233</v>
      </c>
      <c r="J236" s="5">
        <f t="shared" si="253"/>
        <v>-41.975757013155174</v>
      </c>
      <c r="K236" s="5">
        <f t="shared" si="240"/>
        <v>-24.35057460081435</v>
      </c>
      <c r="L236" s="5">
        <f t="shared" si="254"/>
        <v>12.507851347072405</v>
      </c>
      <c r="M236" s="5">
        <f t="shared" si="255"/>
        <v>-9.054327832441345</v>
      </c>
      <c r="N236" s="5">
        <f t="shared" si="256"/>
        <v>-19.435844450511443</v>
      </c>
      <c r="O236" s="5">
        <f t="shared" si="241"/>
        <v>-0.34271134107378015</v>
      </c>
      <c r="P236" s="5">
        <f t="shared" si="257"/>
        <v>0.17141980537689439</v>
      </c>
      <c r="Q236" s="5">
        <f t="shared" si="258"/>
        <v>-0.12934691529675021</v>
      </c>
      <c r="R236" s="5">
        <f t="shared" si="259"/>
        <v>-0.27162535375957253</v>
      </c>
      <c r="S236" s="5">
        <f t="shared" si="260"/>
        <v>508.04765833162475</v>
      </c>
      <c r="T236" s="5">
        <f t="shared" si="261"/>
        <v>367.26729358830914</v>
      </c>
      <c r="U236" s="5">
        <f t="shared" si="262"/>
        <v>1739.2345974642024</v>
      </c>
      <c r="V236" s="10">
        <f aca="true" t="shared" si="263" ref="V236:V263">(I236+M236+Q236-SQRT(0.5*(S236+T236+U236)))/(1+$M$2)</f>
        <v>-55.01683472755265</v>
      </c>
    </row>
    <row r="237" spans="1:22" ht="12.75">
      <c r="A237" s="5">
        <f t="shared" si="245"/>
        <v>2.4</v>
      </c>
      <c r="B237" s="5">
        <f t="shared" si="244"/>
        <v>2.6</v>
      </c>
      <c r="C237" s="5">
        <f t="shared" si="246"/>
        <v>5</v>
      </c>
      <c r="D237" s="5">
        <f t="shared" si="247"/>
        <v>1.6589999999999998</v>
      </c>
      <c r="E237" s="5">
        <f t="shared" si="248"/>
        <v>1.859</v>
      </c>
      <c r="F237" s="5">
        <f t="shared" si="249"/>
        <v>4.259</v>
      </c>
      <c r="G237" s="5">
        <f t="shared" si="250"/>
        <v>-35.689059945385516</v>
      </c>
      <c r="H237" s="5">
        <f t="shared" si="251"/>
        <v>18.568270154518203</v>
      </c>
      <c r="I237" s="5">
        <f t="shared" si="252"/>
        <v>-13.172267953925472</v>
      </c>
      <c r="J237" s="5">
        <f t="shared" si="253"/>
        <v>-28.58393218217558</v>
      </c>
      <c r="K237" s="5">
        <f t="shared" si="240"/>
        <v>-24.35057460081435</v>
      </c>
      <c r="L237" s="5">
        <f t="shared" si="254"/>
        <v>12.507851347072405</v>
      </c>
      <c r="M237" s="5">
        <f t="shared" si="255"/>
        <v>-9.054327832441345</v>
      </c>
      <c r="N237" s="5">
        <f t="shared" si="256"/>
        <v>-19.435844450511443</v>
      </c>
      <c r="O237" s="5">
        <f t="shared" si="241"/>
        <v>-0.23232768329059109</v>
      </c>
      <c r="P237" s="5">
        <f t="shared" si="257"/>
        <v>0.11619331208573767</v>
      </c>
      <c r="Q237" s="5">
        <f t="shared" si="258"/>
        <v>-0.08769147020941465</v>
      </c>
      <c r="R237" s="5">
        <f t="shared" si="259"/>
        <v>-0.18413191924057692</v>
      </c>
      <c r="S237" s="5">
        <f t="shared" si="260"/>
        <v>83.6875091462239</v>
      </c>
      <c r="T237" s="5">
        <f t="shared" si="261"/>
        <v>370.62843538669165</v>
      </c>
      <c r="U237" s="5">
        <f t="shared" si="262"/>
        <v>806.5486549746031</v>
      </c>
      <c r="V237" s="10">
        <f t="shared" si="263"/>
        <v>-40.532220677802194</v>
      </c>
    </row>
    <row r="238" spans="1:22" ht="12.75">
      <c r="A238" s="5">
        <f aca="true" t="shared" si="264" ref="A238:A243">A237+$B$4</f>
        <v>2.6</v>
      </c>
      <c r="B238" s="5">
        <f aca="true" t="shared" si="265" ref="B238:B243">B220+$B$5</f>
        <v>2.6</v>
      </c>
      <c r="C238" s="5">
        <f t="shared" si="246"/>
        <v>5.2</v>
      </c>
      <c r="D238" s="5">
        <f t="shared" si="247"/>
        <v>1.859</v>
      </c>
      <c r="E238" s="5">
        <f t="shared" si="248"/>
        <v>1.859</v>
      </c>
      <c r="F238" s="5">
        <f t="shared" si="249"/>
        <v>4.4590000000000005</v>
      </c>
      <c r="G238" s="5">
        <f t="shared" si="250"/>
        <v>-24.35057460081435</v>
      </c>
      <c r="H238" s="5">
        <f t="shared" si="251"/>
        <v>12.507851347072405</v>
      </c>
      <c r="I238" s="5">
        <f t="shared" si="252"/>
        <v>-9.054327832441345</v>
      </c>
      <c r="J238" s="5">
        <f t="shared" si="253"/>
        <v>-19.435844450511443</v>
      </c>
      <c r="K238" s="5">
        <f t="shared" si="240"/>
        <v>-24.35057460081435</v>
      </c>
      <c r="L238" s="5">
        <f t="shared" si="254"/>
        <v>12.507851347072405</v>
      </c>
      <c r="M238" s="5">
        <f t="shared" si="255"/>
        <v>-9.054327832441345</v>
      </c>
      <c r="N238" s="5">
        <f t="shared" si="256"/>
        <v>-19.435844450511443</v>
      </c>
      <c r="O238" s="5">
        <f t="shared" si="241"/>
        <v>-0.1574943625087393</v>
      </c>
      <c r="P238" s="5">
        <f t="shared" si="257"/>
        <v>0.07876072314298736</v>
      </c>
      <c r="Q238" s="5">
        <f t="shared" si="258"/>
        <v>-0.059448501963272726</v>
      </c>
      <c r="R238" s="5">
        <f t="shared" si="259"/>
        <v>-0.12481990217195224</v>
      </c>
      <c r="S238" s="5">
        <f t="shared" si="260"/>
        <v>0</v>
      </c>
      <c r="T238" s="5">
        <f t="shared" si="261"/>
        <v>372.91566910657036</v>
      </c>
      <c r="U238" s="5">
        <f t="shared" si="262"/>
        <v>372.91566910657036</v>
      </c>
      <c r="V238" s="10">
        <f t="shared" si="263"/>
        <v>-32.03344334631235</v>
      </c>
    </row>
    <row r="239" spans="1:22" ht="12.75">
      <c r="A239" s="5">
        <f t="shared" si="264"/>
        <v>2.8000000000000003</v>
      </c>
      <c r="B239" s="5">
        <f t="shared" si="265"/>
        <v>2.6</v>
      </c>
      <c r="C239" s="5">
        <f t="shared" si="246"/>
        <v>5.4</v>
      </c>
      <c r="D239" s="5">
        <f t="shared" si="247"/>
        <v>2.059</v>
      </c>
      <c r="E239" s="5">
        <f t="shared" si="248"/>
        <v>1.859</v>
      </c>
      <c r="F239" s="5">
        <f t="shared" si="249"/>
        <v>4.659000000000001</v>
      </c>
      <c r="G239" s="5">
        <f t="shared" si="250"/>
        <v>-16.57913933328781</v>
      </c>
      <c r="H239" s="5">
        <f t="shared" si="251"/>
        <v>8.442385342644368</v>
      </c>
      <c r="I239" s="5">
        <f t="shared" si="252"/>
        <v>-6.195206592775955</v>
      </c>
      <c r="J239" s="5">
        <f t="shared" si="253"/>
        <v>-13.202386427170781</v>
      </c>
      <c r="K239" s="5">
        <f t="shared" si="240"/>
        <v>-24.35057460081435</v>
      </c>
      <c r="L239" s="5">
        <f t="shared" si="254"/>
        <v>12.507851347072405</v>
      </c>
      <c r="M239" s="5">
        <f t="shared" si="255"/>
        <v>-9.054327832441345</v>
      </c>
      <c r="N239" s="5">
        <f t="shared" si="256"/>
        <v>-19.435844450511443</v>
      </c>
      <c r="O239" s="5">
        <f t="shared" si="241"/>
        <v>-0.10676363384472842</v>
      </c>
      <c r="P239" s="5">
        <f t="shared" si="257"/>
        <v>0.05338803952184299</v>
      </c>
      <c r="Q239" s="5">
        <f t="shared" si="258"/>
        <v>-0.040300689397601286</v>
      </c>
      <c r="R239" s="5">
        <f t="shared" si="259"/>
        <v>-0.08461276220073097</v>
      </c>
      <c r="S239" s="5">
        <f t="shared" si="260"/>
        <v>38.85599892875007</v>
      </c>
      <c r="T239" s="5">
        <f t="shared" si="261"/>
        <v>374.47016785468065</v>
      </c>
      <c r="U239" s="5">
        <f t="shared" si="262"/>
        <v>172.0759859253818</v>
      </c>
      <c r="V239" s="10">
        <f t="shared" si="263"/>
        <v>-27.690892309518393</v>
      </c>
    </row>
    <row r="240" spans="1:22" ht="12.75">
      <c r="A240" s="5">
        <f t="shared" si="264"/>
        <v>3.0000000000000004</v>
      </c>
      <c r="B240" s="5">
        <f t="shared" si="265"/>
        <v>2.6</v>
      </c>
      <c r="C240" s="5">
        <f t="shared" si="246"/>
        <v>5.6000000000000005</v>
      </c>
      <c r="D240" s="5">
        <f t="shared" si="247"/>
        <v>2.2590000000000003</v>
      </c>
      <c r="E240" s="5">
        <f t="shared" si="248"/>
        <v>1.859</v>
      </c>
      <c r="F240" s="5">
        <f t="shared" si="249"/>
        <v>4.859000000000001</v>
      </c>
      <c r="G240" s="5">
        <f t="shared" si="250"/>
        <v>-11.271867554491662</v>
      </c>
      <c r="H240" s="5">
        <f t="shared" si="251"/>
        <v>5.7061537275550895</v>
      </c>
      <c r="I240" s="5">
        <f t="shared" si="252"/>
        <v>-4.22598872244226</v>
      </c>
      <c r="J240" s="5">
        <f t="shared" si="253"/>
        <v>-8.962096316312984</v>
      </c>
      <c r="K240" s="5">
        <f t="shared" si="240"/>
        <v>-24.35057460081435</v>
      </c>
      <c r="L240" s="5">
        <f t="shared" si="254"/>
        <v>12.507851347072405</v>
      </c>
      <c r="M240" s="5">
        <f t="shared" si="255"/>
        <v>-9.054327832441345</v>
      </c>
      <c r="N240" s="5">
        <f t="shared" si="256"/>
        <v>-19.435844450511443</v>
      </c>
      <c r="O240" s="5">
        <f t="shared" si="241"/>
        <v>-0.07237320515100937</v>
      </c>
      <c r="P240" s="5">
        <f t="shared" si="257"/>
        <v>0.036189461906678225</v>
      </c>
      <c r="Q240" s="5">
        <f t="shared" si="258"/>
        <v>-0.027319698322069014</v>
      </c>
      <c r="R240" s="5">
        <f t="shared" si="259"/>
        <v>-0.05735695170461194</v>
      </c>
      <c r="S240" s="5">
        <f t="shared" si="260"/>
        <v>109.6993999786257</v>
      </c>
      <c r="T240" s="5">
        <f t="shared" si="261"/>
        <v>375.5257777414126</v>
      </c>
      <c r="U240" s="5">
        <f t="shared" si="262"/>
        <v>79.2943831516059</v>
      </c>
      <c r="V240" s="10">
        <f t="shared" si="263"/>
        <v>-25.7335255951611</v>
      </c>
    </row>
    <row r="241" spans="1:22" ht="12.75">
      <c r="A241" s="5">
        <f t="shared" si="264"/>
        <v>3.2000000000000006</v>
      </c>
      <c r="B241" s="5">
        <f t="shared" si="265"/>
        <v>2.6</v>
      </c>
      <c r="C241" s="5">
        <f t="shared" si="246"/>
        <v>5.800000000000001</v>
      </c>
      <c r="D241" s="5">
        <f t="shared" si="247"/>
        <v>2.4590000000000005</v>
      </c>
      <c r="E241" s="5">
        <f t="shared" si="248"/>
        <v>1.859</v>
      </c>
      <c r="F241" s="5">
        <f t="shared" si="249"/>
        <v>5.059000000000001</v>
      </c>
      <c r="G241" s="5">
        <f t="shared" si="250"/>
        <v>-7.65619233922045</v>
      </c>
      <c r="H241" s="5">
        <f t="shared" si="251"/>
        <v>3.860362763918389</v>
      </c>
      <c r="I241" s="5">
        <f t="shared" si="252"/>
        <v>-2.876821971417832</v>
      </c>
      <c r="J241" s="5">
        <f t="shared" si="253"/>
        <v>-6.0809230654700945</v>
      </c>
      <c r="K241" s="5">
        <f t="shared" si="240"/>
        <v>-24.35057460081435</v>
      </c>
      <c r="L241" s="5">
        <f t="shared" si="254"/>
        <v>12.507851347072405</v>
      </c>
      <c r="M241" s="5">
        <f t="shared" si="255"/>
        <v>-9.054327832441345</v>
      </c>
      <c r="N241" s="5">
        <f t="shared" si="256"/>
        <v>-19.435844450511443</v>
      </c>
      <c r="O241" s="5">
        <f t="shared" si="241"/>
        <v>-0.04906023667312297</v>
      </c>
      <c r="P241" s="5">
        <f t="shared" si="257"/>
        <v>0.02453143222070072</v>
      </c>
      <c r="Q241" s="5">
        <f t="shared" si="258"/>
        <v>-0.018519694082186136</v>
      </c>
      <c r="R241" s="5">
        <f t="shared" si="259"/>
        <v>-0.038880782825367735</v>
      </c>
      <c r="S241" s="5">
        <f t="shared" si="260"/>
        <v>178.3539252006347</v>
      </c>
      <c r="T241" s="5">
        <f t="shared" si="261"/>
        <v>376.2421995255337</v>
      </c>
      <c r="U241" s="5">
        <f t="shared" si="262"/>
        <v>36.506274945266696</v>
      </c>
      <c r="V241" s="10">
        <f t="shared" si="263"/>
        <v>-24.907070166182542</v>
      </c>
    </row>
    <row r="242" spans="1:22" ht="12.75">
      <c r="A242" s="5">
        <f t="shared" si="264"/>
        <v>3.400000000000001</v>
      </c>
      <c r="B242" s="5">
        <f t="shared" si="265"/>
        <v>2.6</v>
      </c>
      <c r="C242" s="5">
        <f t="shared" si="246"/>
        <v>6.000000000000001</v>
      </c>
      <c r="D242" s="5">
        <f t="shared" si="247"/>
        <v>2.6590000000000007</v>
      </c>
      <c r="E242" s="5">
        <f t="shared" si="248"/>
        <v>1.859</v>
      </c>
      <c r="F242" s="5">
        <f t="shared" si="249"/>
        <v>5.259000000000001</v>
      </c>
      <c r="G242" s="5">
        <f t="shared" si="250"/>
        <v>-5.1969476111796915</v>
      </c>
      <c r="H242" s="5">
        <f t="shared" si="251"/>
        <v>2.613300547899721</v>
      </c>
      <c r="I242" s="5">
        <f t="shared" si="252"/>
        <v>-1.9556946251617353</v>
      </c>
      <c r="J242" s="5">
        <f t="shared" si="253"/>
        <v>-4.124734079918504</v>
      </c>
      <c r="K242" s="5">
        <f t="shared" si="240"/>
        <v>-24.35057460081435</v>
      </c>
      <c r="L242" s="5">
        <f t="shared" si="254"/>
        <v>12.507851347072405</v>
      </c>
      <c r="M242" s="5">
        <f t="shared" si="255"/>
        <v>-9.054327832441345</v>
      </c>
      <c r="N242" s="5">
        <f t="shared" si="256"/>
        <v>-19.435844450511443</v>
      </c>
      <c r="O242" s="5">
        <f t="shared" si="241"/>
        <v>-0.03325674121694303</v>
      </c>
      <c r="P242" s="5">
        <f t="shared" si="257"/>
        <v>0.016628974348096827</v>
      </c>
      <c r="Q242" s="5">
        <f t="shared" si="258"/>
        <v>-0.012554169257451491</v>
      </c>
      <c r="R242" s="5">
        <f t="shared" si="259"/>
        <v>-0.026356217966371855</v>
      </c>
      <c r="S242" s="5">
        <f t="shared" si="260"/>
        <v>234.43010078047863</v>
      </c>
      <c r="T242" s="5">
        <f t="shared" si="261"/>
        <v>376.72823344930566</v>
      </c>
      <c r="U242" s="5">
        <f t="shared" si="262"/>
        <v>16.79670109933933</v>
      </c>
      <c r="V242" s="10">
        <f t="shared" si="263"/>
        <v>-24.565801184939872</v>
      </c>
    </row>
    <row r="243" spans="1:22" ht="12.75">
      <c r="A243" s="5">
        <f t="shared" si="264"/>
        <v>3.600000000000001</v>
      </c>
      <c r="B243" s="5">
        <f t="shared" si="265"/>
        <v>2.6</v>
      </c>
      <c r="C243" s="5">
        <f t="shared" si="246"/>
        <v>6.200000000000001</v>
      </c>
      <c r="D243" s="5">
        <f t="shared" si="247"/>
        <v>2.859000000000001</v>
      </c>
      <c r="E243" s="5">
        <f t="shared" si="248"/>
        <v>1.859</v>
      </c>
      <c r="F243" s="5">
        <f t="shared" si="249"/>
        <v>5.459000000000001</v>
      </c>
      <c r="G243" s="5">
        <f t="shared" si="250"/>
        <v>-3.526091597810128</v>
      </c>
      <c r="H243" s="5">
        <f t="shared" si="251"/>
        <v>1.7698587983007839</v>
      </c>
      <c r="I243" s="5">
        <f t="shared" si="252"/>
        <v>-1.3282721834240996</v>
      </c>
      <c r="J243" s="5">
        <f t="shared" si="253"/>
        <v>-2.79725498601375</v>
      </c>
      <c r="K243" s="5">
        <f t="shared" si="240"/>
        <v>-24.35057460081435</v>
      </c>
      <c r="L243" s="5">
        <f t="shared" si="254"/>
        <v>12.507851347072405</v>
      </c>
      <c r="M243" s="5">
        <f t="shared" si="255"/>
        <v>-9.054327832441345</v>
      </c>
      <c r="N243" s="5">
        <f t="shared" si="256"/>
        <v>-19.435844450511443</v>
      </c>
      <c r="O243" s="5">
        <f t="shared" si="241"/>
        <v>-0.022543873363156823</v>
      </c>
      <c r="P243" s="5">
        <f t="shared" si="257"/>
        <v>0.011272214104468511</v>
      </c>
      <c r="Q243" s="5">
        <f t="shared" si="258"/>
        <v>-0.008510197064092308</v>
      </c>
      <c r="R243" s="5">
        <f t="shared" si="259"/>
        <v>-0.01786613477080117</v>
      </c>
      <c r="S243" s="5">
        <f t="shared" si="260"/>
        <v>276.84265936809356</v>
      </c>
      <c r="T243" s="5">
        <f t="shared" si="261"/>
        <v>377.05788187057374</v>
      </c>
      <c r="U243" s="5">
        <f t="shared" si="262"/>
        <v>7.725002386413597</v>
      </c>
      <c r="V243" s="10">
        <f t="shared" si="263"/>
        <v>-24.426811442570703</v>
      </c>
    </row>
    <row r="244" spans="1:22" ht="12.75">
      <c r="A244" s="5">
        <f>$B$3</f>
        <v>0.4</v>
      </c>
      <c r="B244" s="5">
        <f aca="true" t="shared" si="266" ref="B244:B255">B226+$B$5</f>
        <v>2.8000000000000003</v>
      </c>
      <c r="C244" s="5">
        <f t="shared" si="246"/>
        <v>3.2</v>
      </c>
      <c r="D244" s="5">
        <f t="shared" si="247"/>
        <v>-0.34099999999999997</v>
      </c>
      <c r="E244" s="5">
        <f t="shared" si="248"/>
        <v>2.059</v>
      </c>
      <c r="F244" s="5">
        <f t="shared" si="249"/>
        <v>2.459</v>
      </c>
      <c r="G244" s="5">
        <f t="shared" si="250"/>
        <v>-52.95022538305611</v>
      </c>
      <c r="H244" s="5">
        <f t="shared" si="251"/>
        <v>1750.9488172629635</v>
      </c>
      <c r="I244" s="5">
        <f t="shared" si="252"/>
        <v>695.667877315042</v>
      </c>
      <c r="J244" s="5">
        <f t="shared" si="253"/>
        <v>-757.6196410132177</v>
      </c>
      <c r="K244" s="5">
        <f t="shared" si="240"/>
        <v>-16.57913933328781</v>
      </c>
      <c r="L244" s="5">
        <f t="shared" si="254"/>
        <v>8.442385342644368</v>
      </c>
      <c r="M244" s="5">
        <f t="shared" si="255"/>
        <v>-6.195206592775955</v>
      </c>
      <c r="N244" s="5">
        <f t="shared" si="256"/>
        <v>-13.202386427170781</v>
      </c>
      <c r="O244" s="5">
        <f t="shared" si="241"/>
        <v>-7.656192339220458</v>
      </c>
      <c r="P244" s="5">
        <f t="shared" si="257"/>
        <v>3.860362763918393</v>
      </c>
      <c r="Q244" s="5">
        <f t="shared" si="258"/>
        <v>-2.8768219714178347</v>
      </c>
      <c r="R244" s="5">
        <f t="shared" si="259"/>
        <v>-6.080923065470101</v>
      </c>
      <c r="S244" s="5">
        <f t="shared" si="260"/>
        <v>554157.0489254273</v>
      </c>
      <c r="T244" s="5">
        <f t="shared" si="261"/>
        <v>50.715240412045155</v>
      </c>
      <c r="U244" s="5">
        <f t="shared" si="262"/>
        <v>564810.4445745441</v>
      </c>
      <c r="V244" s="10">
        <f t="shared" si="263"/>
        <v>-52.48509679788903</v>
      </c>
    </row>
    <row r="245" spans="1:22" ht="12.75">
      <c r="A245" s="5">
        <f>A244+$B$4/2</f>
        <v>0.5</v>
      </c>
      <c r="B245" s="5">
        <f t="shared" si="266"/>
        <v>2.8000000000000003</v>
      </c>
      <c r="C245" s="5">
        <f t="shared" si="246"/>
        <v>3.3000000000000003</v>
      </c>
      <c r="D245" s="5">
        <f t="shared" si="247"/>
        <v>-0.241</v>
      </c>
      <c r="E245" s="5">
        <f t="shared" si="248"/>
        <v>2.059</v>
      </c>
      <c r="F245" s="5">
        <f t="shared" si="249"/>
        <v>2.559</v>
      </c>
      <c r="G245" s="5">
        <f t="shared" si="250"/>
        <v>-294.43509285127163</v>
      </c>
      <c r="H245" s="5">
        <f t="shared" si="251"/>
        <v>1316.1862441133685</v>
      </c>
      <c r="I245" s="5">
        <f t="shared" si="252"/>
        <v>373.97276198905405</v>
      </c>
      <c r="J245" s="5">
        <f t="shared" si="253"/>
        <v>-718.4618206250418</v>
      </c>
      <c r="K245" s="5">
        <f aca="true" t="shared" si="267" ref="K245:K266">$E$4*(EXP(-2*$E$5*E245)-2*EXP(-$E$5*E245))</f>
        <v>-16.57913933328781</v>
      </c>
      <c r="L245" s="5">
        <f t="shared" si="254"/>
        <v>8.442385342644368</v>
      </c>
      <c r="M245" s="5">
        <f t="shared" si="255"/>
        <v>-6.195206592775955</v>
      </c>
      <c r="N245" s="5">
        <f t="shared" si="256"/>
        <v>-13.202386427170781</v>
      </c>
      <c r="O245" s="5">
        <f aca="true" t="shared" si="268" ref="O245:O266">$F$4*(EXP(-2*$F$5*F245)-2*EXP(-$F$5*F245))</f>
        <v>-6.308254863989539</v>
      </c>
      <c r="P245" s="5">
        <f t="shared" si="257"/>
        <v>3.1759999828067906</v>
      </c>
      <c r="Q245" s="5">
        <f t="shared" si="258"/>
        <v>-2.372289102569062</v>
      </c>
      <c r="R245" s="5">
        <f t="shared" si="259"/>
        <v>-5.008369088298698</v>
      </c>
      <c r="S245" s="5">
        <f t="shared" si="260"/>
        <v>497390.8695251011</v>
      </c>
      <c r="T245" s="5">
        <f t="shared" si="261"/>
        <v>67.14192014973634</v>
      </c>
      <c r="U245" s="5">
        <f t="shared" si="262"/>
        <v>509015.82750969194</v>
      </c>
      <c r="V245" s="10">
        <f t="shared" si="263"/>
        <v>-294.00570097454204</v>
      </c>
    </row>
    <row r="246" spans="1:22" ht="12.75">
      <c r="A246" s="5">
        <f>A244+$B$4</f>
        <v>0.6000000000000001</v>
      </c>
      <c r="B246" s="5">
        <f t="shared" si="266"/>
        <v>2.8000000000000003</v>
      </c>
      <c r="C246" s="5">
        <f t="shared" si="246"/>
        <v>3.4000000000000004</v>
      </c>
      <c r="D246" s="5">
        <f t="shared" si="247"/>
        <v>-0.1409999999999999</v>
      </c>
      <c r="E246" s="5">
        <f t="shared" si="248"/>
        <v>2.059</v>
      </c>
      <c r="F246" s="5">
        <f t="shared" si="249"/>
        <v>2.6590000000000003</v>
      </c>
      <c r="G246" s="5">
        <f t="shared" si="250"/>
        <v>-412.4534451169976</v>
      </c>
      <c r="H246" s="5">
        <f t="shared" si="251"/>
        <v>998.6353354305352</v>
      </c>
      <c r="I246" s="5">
        <f t="shared" si="252"/>
        <v>173.1483988102285</v>
      </c>
      <c r="J246" s="5">
        <f t="shared" si="253"/>
        <v>-655.7189295971157</v>
      </c>
      <c r="K246" s="5">
        <f t="shared" si="267"/>
        <v>-16.57913933328781</v>
      </c>
      <c r="L246" s="5">
        <f t="shared" si="254"/>
        <v>8.442385342644368</v>
      </c>
      <c r="M246" s="5">
        <f t="shared" si="255"/>
        <v>-6.195206592775955</v>
      </c>
      <c r="N246" s="5">
        <f t="shared" si="256"/>
        <v>-13.202386427170781</v>
      </c>
      <c r="O246" s="5">
        <f t="shared" si="268"/>
        <v>-5.196947611179696</v>
      </c>
      <c r="P246" s="5">
        <f t="shared" si="257"/>
        <v>2.6133005478997235</v>
      </c>
      <c r="Q246" s="5">
        <f t="shared" si="258"/>
        <v>-1.9556946251617364</v>
      </c>
      <c r="R246" s="5">
        <f t="shared" si="259"/>
        <v>-4.1247340799185075</v>
      </c>
      <c r="S246" s="5">
        <f t="shared" si="260"/>
        <v>412827.5082470556</v>
      </c>
      <c r="T246" s="5">
        <f t="shared" si="261"/>
        <v>82.40377213757472</v>
      </c>
      <c r="U246" s="5">
        <f t="shared" si="262"/>
        <v>424574.99563170335</v>
      </c>
      <c r="V246" s="10">
        <f t="shared" si="263"/>
        <v>-412.0560914320846</v>
      </c>
    </row>
    <row r="247" spans="1:22" ht="12.75">
      <c r="A247" s="5">
        <f aca="true" t="shared" si="269" ref="A247:A255">A246+$B$4</f>
        <v>0.8</v>
      </c>
      <c r="B247" s="5">
        <f t="shared" si="266"/>
        <v>2.8000000000000003</v>
      </c>
      <c r="C247" s="5">
        <f t="shared" si="246"/>
        <v>3.6000000000000005</v>
      </c>
      <c r="D247" s="5">
        <f t="shared" si="247"/>
        <v>0.05900000000000005</v>
      </c>
      <c r="E247" s="5">
        <f t="shared" si="248"/>
        <v>2.059</v>
      </c>
      <c r="F247" s="5">
        <f t="shared" si="249"/>
        <v>2.8590000000000004</v>
      </c>
      <c r="G247" s="5">
        <f t="shared" si="250"/>
        <v>-452.6219327078665</v>
      </c>
      <c r="H247" s="5">
        <f t="shared" si="251"/>
        <v>590.4286725788785</v>
      </c>
      <c r="I247" s="5">
        <f t="shared" si="252"/>
        <v>-19.755931513867324</v>
      </c>
      <c r="J247" s="5">
        <f t="shared" si="253"/>
        <v>-509.81172975433645</v>
      </c>
      <c r="K247" s="5">
        <f t="shared" si="267"/>
        <v>-16.57913933328781</v>
      </c>
      <c r="L247" s="5">
        <f t="shared" si="254"/>
        <v>8.442385342644368</v>
      </c>
      <c r="M247" s="5">
        <f t="shared" si="255"/>
        <v>-6.195206592775955</v>
      </c>
      <c r="N247" s="5">
        <f t="shared" si="256"/>
        <v>-13.202386427170781</v>
      </c>
      <c r="O247" s="5">
        <f t="shared" si="268"/>
        <v>-3.5260915978101317</v>
      </c>
      <c r="P247" s="5">
        <f t="shared" si="257"/>
        <v>1.7698587983007854</v>
      </c>
      <c r="Q247" s="5">
        <f t="shared" si="258"/>
        <v>-1.328272183424101</v>
      </c>
      <c r="R247" s="5">
        <f t="shared" si="259"/>
        <v>-2.797254986013753</v>
      </c>
      <c r="S247" s="5">
        <f t="shared" si="260"/>
        <v>246620.83987983872</v>
      </c>
      <c r="T247" s="5">
        <f t="shared" si="261"/>
        <v>108.26676030775454</v>
      </c>
      <c r="U247" s="5">
        <f t="shared" si="262"/>
        <v>257063.67762459815</v>
      </c>
      <c r="V247" s="10">
        <f t="shared" si="263"/>
        <v>-452.28394845726183</v>
      </c>
    </row>
    <row r="248" spans="1:22" ht="12.75">
      <c r="A248" s="5">
        <f t="shared" si="269"/>
        <v>1</v>
      </c>
      <c r="B248" s="5">
        <f t="shared" si="266"/>
        <v>2.8000000000000003</v>
      </c>
      <c r="C248" s="5">
        <f t="shared" si="246"/>
        <v>3.8000000000000003</v>
      </c>
      <c r="D248" s="5">
        <f t="shared" si="247"/>
        <v>0.259</v>
      </c>
      <c r="E248" s="5">
        <f t="shared" si="248"/>
        <v>2.059</v>
      </c>
      <c r="F248" s="5">
        <f t="shared" si="249"/>
        <v>3.059</v>
      </c>
      <c r="G248" s="5">
        <f t="shared" si="250"/>
        <v>-386.32834110216135</v>
      </c>
      <c r="H248" s="5">
        <f t="shared" si="251"/>
        <v>360.4789899925066</v>
      </c>
      <c r="I248" s="5">
        <f t="shared" si="252"/>
        <v>-76.40329869787413</v>
      </c>
      <c r="J248" s="5">
        <f t="shared" si="253"/>
        <v>-375.6008603916546</v>
      </c>
      <c r="K248" s="5">
        <f t="shared" si="267"/>
        <v>-16.57913933328781</v>
      </c>
      <c r="L248" s="5">
        <f t="shared" si="254"/>
        <v>8.442385342644368</v>
      </c>
      <c r="M248" s="5">
        <f t="shared" si="255"/>
        <v>-6.195206592775955</v>
      </c>
      <c r="N248" s="5">
        <f t="shared" si="256"/>
        <v>-13.202386427170781</v>
      </c>
      <c r="O248" s="5">
        <f t="shared" si="268"/>
        <v>-2.391718815843048</v>
      </c>
      <c r="P248" s="5">
        <f t="shared" si="257"/>
        <v>1.198990032289033</v>
      </c>
      <c r="Q248" s="5">
        <f t="shared" si="258"/>
        <v>-0.9015746438682343</v>
      </c>
      <c r="R248" s="5">
        <f t="shared" si="259"/>
        <v>-1.8967363706681315</v>
      </c>
      <c r="S248" s="5">
        <f t="shared" si="260"/>
        <v>131332.65393178666</v>
      </c>
      <c r="T248" s="5">
        <f t="shared" si="261"/>
        <v>127.81772320009837</v>
      </c>
      <c r="U248" s="5">
        <f t="shared" si="262"/>
        <v>139654.7723102928</v>
      </c>
      <c r="V248" s="10">
        <f t="shared" si="263"/>
        <v>-386.05263827307516</v>
      </c>
    </row>
    <row r="249" spans="1:22" ht="12.75">
      <c r="A249" s="5">
        <f t="shared" si="269"/>
        <v>1.2</v>
      </c>
      <c r="B249" s="5">
        <f t="shared" si="266"/>
        <v>2.8000000000000003</v>
      </c>
      <c r="C249" s="5">
        <f t="shared" si="246"/>
        <v>4</v>
      </c>
      <c r="D249" s="5">
        <f t="shared" si="247"/>
        <v>0.45899999999999996</v>
      </c>
      <c r="E249" s="5">
        <f t="shared" si="248"/>
        <v>2.059</v>
      </c>
      <c r="F249" s="5">
        <f t="shared" si="249"/>
        <v>3.259</v>
      </c>
      <c r="G249" s="5">
        <f t="shared" si="250"/>
        <v>-298.41557978741827</v>
      </c>
      <c r="H249" s="5">
        <f t="shared" si="251"/>
        <v>226.09020545913793</v>
      </c>
      <c r="I249" s="5">
        <f t="shared" si="252"/>
        <v>-80.74567891009745</v>
      </c>
      <c r="J249" s="5">
        <f t="shared" si="253"/>
        <v>-268.4005494411819</v>
      </c>
      <c r="K249" s="5">
        <f t="shared" si="267"/>
        <v>-16.57913933328781</v>
      </c>
      <c r="L249" s="5">
        <f t="shared" si="254"/>
        <v>8.442385342644368</v>
      </c>
      <c r="M249" s="5">
        <f t="shared" si="255"/>
        <v>-6.195206592775955</v>
      </c>
      <c r="N249" s="5">
        <f t="shared" si="256"/>
        <v>-13.202386427170781</v>
      </c>
      <c r="O249" s="5">
        <f t="shared" si="268"/>
        <v>-1.6219576385270327</v>
      </c>
      <c r="P249" s="5">
        <f t="shared" si="257"/>
        <v>0.8124173646619791</v>
      </c>
      <c r="Q249" s="5">
        <f t="shared" si="258"/>
        <v>-0.6116920122035927</v>
      </c>
      <c r="R249" s="5">
        <f t="shared" si="259"/>
        <v>-1.2859984248730354</v>
      </c>
      <c r="S249" s="5">
        <f t="shared" si="260"/>
        <v>65126.1024057258</v>
      </c>
      <c r="T249" s="5">
        <f t="shared" si="261"/>
        <v>142.00030302130565</v>
      </c>
      <c r="U249" s="5">
        <f t="shared" si="262"/>
        <v>71350.18336464428</v>
      </c>
      <c r="V249" s="10">
        <f t="shared" si="263"/>
        <v>-298.21603099655056</v>
      </c>
    </row>
    <row r="250" spans="1:22" ht="12.75">
      <c r="A250" s="5">
        <f t="shared" si="269"/>
        <v>1.4</v>
      </c>
      <c r="B250" s="5">
        <f t="shared" si="266"/>
        <v>2.8000000000000003</v>
      </c>
      <c r="C250" s="5">
        <f t="shared" si="246"/>
        <v>4.2</v>
      </c>
      <c r="D250" s="5">
        <f t="shared" si="247"/>
        <v>0.6589999999999999</v>
      </c>
      <c r="E250" s="5">
        <f t="shared" si="248"/>
        <v>2.059</v>
      </c>
      <c r="F250" s="5">
        <f t="shared" si="249"/>
        <v>3.459</v>
      </c>
      <c r="G250" s="5">
        <f t="shared" si="250"/>
        <v>-219.075141359647</v>
      </c>
      <c r="H250" s="5">
        <f t="shared" si="251"/>
        <v>144.86561778831407</v>
      </c>
      <c r="I250" s="5">
        <f t="shared" si="252"/>
        <v>-68.03972631324316</v>
      </c>
      <c r="J250" s="5">
        <f t="shared" si="253"/>
        <v>-188.27818907754383</v>
      </c>
      <c r="K250" s="5">
        <f t="shared" si="267"/>
        <v>-16.57913933328781</v>
      </c>
      <c r="L250" s="5">
        <f t="shared" si="254"/>
        <v>8.442385342644368</v>
      </c>
      <c r="M250" s="5">
        <f t="shared" si="255"/>
        <v>-6.195206592775955</v>
      </c>
      <c r="N250" s="5">
        <f t="shared" si="256"/>
        <v>-13.202386427170781</v>
      </c>
      <c r="O250" s="5">
        <f t="shared" si="268"/>
        <v>-1.0997902734980833</v>
      </c>
      <c r="P250" s="5">
        <f t="shared" si="257"/>
        <v>0.5505561591587935</v>
      </c>
      <c r="Q250" s="5">
        <f t="shared" si="258"/>
        <v>-0.4148965039454795</v>
      </c>
      <c r="R250" s="5">
        <f t="shared" si="259"/>
        <v>-0.871858116047278</v>
      </c>
      <c r="S250" s="5">
        <f t="shared" si="260"/>
        <v>30651.53667367237</v>
      </c>
      <c r="T250" s="5">
        <f t="shared" si="261"/>
        <v>152.04192843141823</v>
      </c>
      <c r="U250" s="5">
        <f t="shared" si="262"/>
        <v>35121.13288444999</v>
      </c>
      <c r="V250" s="10">
        <f t="shared" si="263"/>
        <v>-218.97881084087982</v>
      </c>
    </row>
    <row r="251" spans="1:22" ht="12.75">
      <c r="A251" s="5">
        <f t="shared" si="269"/>
        <v>1.5999999999999999</v>
      </c>
      <c r="B251" s="5">
        <f t="shared" si="266"/>
        <v>2.8000000000000003</v>
      </c>
      <c r="C251" s="5">
        <f t="shared" si="246"/>
        <v>4.4</v>
      </c>
      <c r="D251" s="5">
        <f t="shared" si="247"/>
        <v>0.8589999999999999</v>
      </c>
      <c r="E251" s="5">
        <f t="shared" si="248"/>
        <v>2.059</v>
      </c>
      <c r="F251" s="5">
        <f t="shared" si="249"/>
        <v>3.6590000000000003</v>
      </c>
      <c r="G251" s="5">
        <f t="shared" si="250"/>
        <v>-156.21874337216317</v>
      </c>
      <c r="H251" s="5">
        <f t="shared" si="251"/>
        <v>94.34287454002862</v>
      </c>
      <c r="I251" s="5">
        <f t="shared" si="252"/>
        <v>-52.23567193860358</v>
      </c>
      <c r="J251" s="5">
        <f t="shared" si="253"/>
        <v>-130.54025780682733</v>
      </c>
      <c r="K251" s="5">
        <f t="shared" si="267"/>
        <v>-16.57913933328781</v>
      </c>
      <c r="L251" s="5">
        <f t="shared" si="254"/>
        <v>8.442385342644368</v>
      </c>
      <c r="M251" s="5">
        <f t="shared" si="255"/>
        <v>-6.195206592775955</v>
      </c>
      <c r="N251" s="5">
        <f t="shared" si="256"/>
        <v>-13.202386427170781</v>
      </c>
      <c r="O251" s="5">
        <f t="shared" si="268"/>
        <v>-0.7456589885868586</v>
      </c>
      <c r="P251" s="5">
        <f t="shared" si="257"/>
        <v>0.3731332390530045</v>
      </c>
      <c r="Q251" s="5">
        <f t="shared" si="258"/>
        <v>-0.2813602141163154</v>
      </c>
      <c r="R251" s="5">
        <f t="shared" si="259"/>
        <v>-0.5910608025303091</v>
      </c>
      <c r="S251" s="5">
        <f t="shared" si="260"/>
        <v>13768.176059908823</v>
      </c>
      <c r="T251" s="5">
        <f t="shared" si="261"/>
        <v>159.0455340107134</v>
      </c>
      <c r="U251" s="5">
        <f t="shared" si="262"/>
        <v>16886.7938020616</v>
      </c>
      <c r="V251" s="10">
        <f t="shared" si="263"/>
        <v>-156.27111693498557</v>
      </c>
    </row>
    <row r="252" spans="1:22" ht="12.75">
      <c r="A252" s="5">
        <f t="shared" si="269"/>
        <v>1.7999999999999998</v>
      </c>
      <c r="B252" s="5">
        <f t="shared" si="266"/>
        <v>2.8000000000000003</v>
      </c>
      <c r="C252" s="5">
        <f t="shared" si="246"/>
        <v>4.6</v>
      </c>
      <c r="D252" s="5">
        <f t="shared" si="247"/>
        <v>1.0589999999999997</v>
      </c>
      <c r="E252" s="5">
        <f t="shared" si="248"/>
        <v>2.059</v>
      </c>
      <c r="F252" s="5">
        <f t="shared" si="249"/>
        <v>3.8589999999999995</v>
      </c>
      <c r="G252" s="5">
        <f t="shared" si="250"/>
        <v>-109.44075847918613</v>
      </c>
      <c r="H252" s="5">
        <f t="shared" si="251"/>
        <v>62.179795665862805</v>
      </c>
      <c r="I252" s="5">
        <f t="shared" si="252"/>
        <v>-38.21822850899082</v>
      </c>
      <c r="J252" s="5">
        <f t="shared" si="253"/>
        <v>-89.82745891165695</v>
      </c>
      <c r="K252" s="5">
        <f t="shared" si="267"/>
        <v>-16.57913933328781</v>
      </c>
      <c r="L252" s="5">
        <f t="shared" si="254"/>
        <v>8.442385342644368</v>
      </c>
      <c r="M252" s="5">
        <f t="shared" si="255"/>
        <v>-6.195206592775955</v>
      </c>
      <c r="N252" s="5">
        <f t="shared" si="256"/>
        <v>-13.202386427170781</v>
      </c>
      <c r="O252" s="5">
        <f t="shared" si="268"/>
        <v>-0.5055260585586094</v>
      </c>
      <c r="P252" s="5">
        <f t="shared" si="257"/>
        <v>0.25290260227654093</v>
      </c>
      <c r="Q252" s="5">
        <f t="shared" si="258"/>
        <v>-0.19077816431202205</v>
      </c>
      <c r="R252" s="5">
        <f t="shared" si="259"/>
        <v>-0.400687324201551</v>
      </c>
      <c r="S252" s="5">
        <f t="shared" si="260"/>
        <v>5871.401733252759</v>
      </c>
      <c r="T252" s="5">
        <f t="shared" si="261"/>
        <v>163.8834999229632</v>
      </c>
      <c r="U252" s="5">
        <f t="shared" si="262"/>
        <v>7997.147476554919</v>
      </c>
      <c r="V252" s="10">
        <f t="shared" si="263"/>
        <v>-109.71544539665398</v>
      </c>
    </row>
    <row r="253" spans="1:22" ht="12.75">
      <c r="A253" s="5">
        <f t="shared" si="269"/>
        <v>1.9999999999999998</v>
      </c>
      <c r="B253" s="5">
        <f t="shared" si="266"/>
        <v>2.8000000000000003</v>
      </c>
      <c r="C253" s="5">
        <f t="shared" si="246"/>
        <v>4.8</v>
      </c>
      <c r="D253" s="5">
        <f t="shared" si="247"/>
        <v>1.259</v>
      </c>
      <c r="E253" s="5">
        <f t="shared" si="248"/>
        <v>2.059</v>
      </c>
      <c r="F253" s="5">
        <f t="shared" si="249"/>
        <v>4.059</v>
      </c>
      <c r="G253" s="5">
        <f t="shared" si="250"/>
        <v>-75.81544389394756</v>
      </c>
      <c r="H253" s="5">
        <f t="shared" si="251"/>
        <v>41.335379792672434</v>
      </c>
      <c r="I253" s="5">
        <f t="shared" si="252"/>
        <v>-27.19785206400026</v>
      </c>
      <c r="J253" s="5">
        <f t="shared" si="253"/>
        <v>-61.506217291918375</v>
      </c>
      <c r="K253" s="5">
        <f t="shared" si="267"/>
        <v>-16.57913933328781</v>
      </c>
      <c r="L253" s="5">
        <f t="shared" si="254"/>
        <v>8.442385342644368</v>
      </c>
      <c r="M253" s="5">
        <f t="shared" si="255"/>
        <v>-6.195206592775955</v>
      </c>
      <c r="N253" s="5">
        <f t="shared" si="256"/>
        <v>-13.202386427170781</v>
      </c>
      <c r="O253" s="5">
        <f t="shared" si="268"/>
        <v>-0.34271134107378015</v>
      </c>
      <c r="P253" s="5">
        <f t="shared" si="257"/>
        <v>0.17141980537689439</v>
      </c>
      <c r="Q253" s="5">
        <f t="shared" si="258"/>
        <v>-0.12934691529675021</v>
      </c>
      <c r="R253" s="5">
        <f t="shared" si="259"/>
        <v>-0.27162535375957253</v>
      </c>
      <c r="S253" s="5">
        <f t="shared" si="260"/>
        <v>2333.2600762101424</v>
      </c>
      <c r="T253" s="5">
        <f t="shared" si="261"/>
        <v>167.2045819376466</v>
      </c>
      <c r="U253" s="5">
        <f t="shared" si="262"/>
        <v>3749.675249832823</v>
      </c>
      <c r="V253" s="10">
        <f t="shared" si="263"/>
        <v>-76.43139375519375</v>
      </c>
    </row>
    <row r="254" spans="1:22" ht="12.75">
      <c r="A254" s="5">
        <f t="shared" si="269"/>
        <v>2.1999999999999997</v>
      </c>
      <c r="B254" s="5">
        <f t="shared" si="266"/>
        <v>2.8000000000000003</v>
      </c>
      <c r="C254" s="5">
        <f t="shared" si="246"/>
        <v>5</v>
      </c>
      <c r="D254" s="5">
        <f t="shared" si="247"/>
        <v>1.4589999999999996</v>
      </c>
      <c r="E254" s="5">
        <f t="shared" si="248"/>
        <v>2.059</v>
      </c>
      <c r="F254" s="5">
        <f t="shared" si="249"/>
        <v>4.259</v>
      </c>
      <c r="G254" s="5">
        <f t="shared" si="250"/>
        <v>-52.141473426970435</v>
      </c>
      <c r="H254" s="5">
        <f t="shared" si="251"/>
        <v>27.64577122500595</v>
      </c>
      <c r="I254" s="5">
        <f t="shared" si="252"/>
        <v>-19.029766896400233</v>
      </c>
      <c r="J254" s="5">
        <f t="shared" si="253"/>
        <v>-41.975757013155174</v>
      </c>
      <c r="K254" s="5">
        <f t="shared" si="267"/>
        <v>-16.57913933328781</v>
      </c>
      <c r="L254" s="5">
        <f t="shared" si="254"/>
        <v>8.442385342644368</v>
      </c>
      <c r="M254" s="5">
        <f t="shared" si="255"/>
        <v>-6.195206592775955</v>
      </c>
      <c r="N254" s="5">
        <f t="shared" si="256"/>
        <v>-13.202386427170781</v>
      </c>
      <c r="O254" s="5">
        <f t="shared" si="268"/>
        <v>-0.23232768329059109</v>
      </c>
      <c r="P254" s="5">
        <f t="shared" si="257"/>
        <v>0.11619331208573767</v>
      </c>
      <c r="Q254" s="5">
        <f t="shared" si="258"/>
        <v>-0.08769147020941465</v>
      </c>
      <c r="R254" s="5">
        <f t="shared" si="259"/>
        <v>-0.18413191924057692</v>
      </c>
      <c r="S254" s="5">
        <f t="shared" si="260"/>
        <v>827.906854878392</v>
      </c>
      <c r="T254" s="5">
        <f t="shared" si="261"/>
        <v>169.47495043324506</v>
      </c>
      <c r="U254" s="5">
        <f t="shared" si="262"/>
        <v>1746.5399279903122</v>
      </c>
      <c r="V254" s="10">
        <f t="shared" si="263"/>
        <v>-53.292867572619144</v>
      </c>
    </row>
    <row r="255" spans="1:22" ht="12.75">
      <c r="A255" s="5">
        <f t="shared" si="269"/>
        <v>2.4</v>
      </c>
      <c r="B255" s="5">
        <f t="shared" si="266"/>
        <v>2.8000000000000003</v>
      </c>
      <c r="C255" s="5">
        <f t="shared" si="246"/>
        <v>5.2</v>
      </c>
      <c r="D255" s="5">
        <f t="shared" si="247"/>
        <v>1.6589999999999998</v>
      </c>
      <c r="E255" s="5">
        <f t="shared" si="248"/>
        <v>2.059</v>
      </c>
      <c r="F255" s="5">
        <f t="shared" si="249"/>
        <v>4.4590000000000005</v>
      </c>
      <c r="G255" s="5">
        <f t="shared" si="250"/>
        <v>-35.689059945385516</v>
      </c>
      <c r="H255" s="5">
        <f t="shared" si="251"/>
        <v>18.568270154518203</v>
      </c>
      <c r="I255" s="5">
        <f t="shared" si="252"/>
        <v>-13.172267953925472</v>
      </c>
      <c r="J255" s="5">
        <f t="shared" si="253"/>
        <v>-28.58393218217558</v>
      </c>
      <c r="K255" s="5">
        <f t="shared" si="267"/>
        <v>-16.57913933328781</v>
      </c>
      <c r="L255" s="5">
        <f t="shared" si="254"/>
        <v>8.442385342644368</v>
      </c>
      <c r="M255" s="5">
        <f t="shared" si="255"/>
        <v>-6.195206592775955</v>
      </c>
      <c r="N255" s="5">
        <f t="shared" si="256"/>
        <v>-13.202386427170781</v>
      </c>
      <c r="O255" s="5">
        <f t="shared" si="268"/>
        <v>-0.1574943625087393</v>
      </c>
      <c r="P255" s="5">
        <f t="shared" si="257"/>
        <v>0.07876072314298736</v>
      </c>
      <c r="Q255" s="5">
        <f t="shared" si="258"/>
        <v>-0.059448501963272726</v>
      </c>
      <c r="R255" s="5">
        <f t="shared" si="259"/>
        <v>-0.12481990217195224</v>
      </c>
      <c r="S255" s="5">
        <f t="shared" si="260"/>
        <v>236.59194981330614</v>
      </c>
      <c r="T255" s="5">
        <f t="shared" si="261"/>
        <v>171.02274621576996</v>
      </c>
      <c r="U255" s="5">
        <f t="shared" si="262"/>
        <v>809.9210717658532</v>
      </c>
      <c r="V255" s="10">
        <f t="shared" si="263"/>
        <v>-37.692431666152046</v>
      </c>
    </row>
    <row r="256" spans="1:22" ht="12.75">
      <c r="A256" s="5">
        <f aca="true" t="shared" si="270" ref="A256:A261">A255+$B$4</f>
        <v>2.6</v>
      </c>
      <c r="B256" s="5">
        <f aca="true" t="shared" si="271" ref="B256:B261">B238+$B$5</f>
        <v>2.8000000000000003</v>
      </c>
      <c r="C256" s="5">
        <f t="shared" si="246"/>
        <v>5.4</v>
      </c>
      <c r="D256" s="5">
        <f t="shared" si="247"/>
        <v>1.859</v>
      </c>
      <c r="E256" s="5">
        <f t="shared" si="248"/>
        <v>2.059</v>
      </c>
      <c r="F256" s="5">
        <f t="shared" si="249"/>
        <v>4.659000000000001</v>
      </c>
      <c r="G256" s="5">
        <f t="shared" si="250"/>
        <v>-24.35057460081435</v>
      </c>
      <c r="H256" s="5">
        <f t="shared" si="251"/>
        <v>12.507851347072405</v>
      </c>
      <c r="I256" s="5">
        <f t="shared" si="252"/>
        <v>-9.054327832441345</v>
      </c>
      <c r="J256" s="5">
        <f t="shared" si="253"/>
        <v>-19.435844450511443</v>
      </c>
      <c r="K256" s="5">
        <f t="shared" si="267"/>
        <v>-16.57913933328781</v>
      </c>
      <c r="L256" s="5">
        <f t="shared" si="254"/>
        <v>8.442385342644368</v>
      </c>
      <c r="M256" s="5">
        <f t="shared" si="255"/>
        <v>-6.195206592775955</v>
      </c>
      <c r="N256" s="5">
        <f t="shared" si="256"/>
        <v>-13.202386427170781</v>
      </c>
      <c r="O256" s="5">
        <f t="shared" si="268"/>
        <v>-0.10676363384472842</v>
      </c>
      <c r="P256" s="5">
        <f t="shared" si="257"/>
        <v>0.05338803952184299</v>
      </c>
      <c r="Q256" s="5">
        <f t="shared" si="258"/>
        <v>-0.040300689397601286</v>
      </c>
      <c r="R256" s="5">
        <f t="shared" si="259"/>
        <v>-0.08461276220073097</v>
      </c>
      <c r="S256" s="5">
        <f t="shared" si="260"/>
        <v>38.85599892875007</v>
      </c>
      <c r="T256" s="5">
        <f t="shared" si="261"/>
        <v>172.0759859253818</v>
      </c>
      <c r="U256" s="5">
        <f t="shared" si="262"/>
        <v>374.47016785468065</v>
      </c>
      <c r="V256" s="10">
        <f t="shared" si="263"/>
        <v>-27.690892309518393</v>
      </c>
    </row>
    <row r="257" spans="1:22" ht="12.75">
      <c r="A257" s="5">
        <f t="shared" si="270"/>
        <v>2.8000000000000003</v>
      </c>
      <c r="B257" s="5">
        <f t="shared" si="271"/>
        <v>2.8000000000000003</v>
      </c>
      <c r="C257" s="5">
        <f t="shared" si="246"/>
        <v>5.6000000000000005</v>
      </c>
      <c r="D257" s="5">
        <f t="shared" si="247"/>
        <v>2.059</v>
      </c>
      <c r="E257" s="5">
        <f t="shared" si="248"/>
        <v>2.059</v>
      </c>
      <c r="F257" s="5">
        <f t="shared" si="249"/>
        <v>4.859000000000001</v>
      </c>
      <c r="G257" s="5">
        <f t="shared" si="250"/>
        <v>-16.57913933328781</v>
      </c>
      <c r="H257" s="5">
        <f t="shared" si="251"/>
        <v>8.442385342644368</v>
      </c>
      <c r="I257" s="5">
        <f t="shared" si="252"/>
        <v>-6.195206592775955</v>
      </c>
      <c r="J257" s="5">
        <f t="shared" si="253"/>
        <v>-13.202386427170781</v>
      </c>
      <c r="K257" s="5">
        <f t="shared" si="267"/>
        <v>-16.57913933328781</v>
      </c>
      <c r="L257" s="5">
        <f t="shared" si="254"/>
        <v>8.442385342644368</v>
      </c>
      <c r="M257" s="5">
        <f t="shared" si="255"/>
        <v>-6.195206592775955</v>
      </c>
      <c r="N257" s="5">
        <f t="shared" si="256"/>
        <v>-13.202386427170781</v>
      </c>
      <c r="O257" s="5">
        <f t="shared" si="268"/>
        <v>-0.07237320515100937</v>
      </c>
      <c r="P257" s="5">
        <f t="shared" si="257"/>
        <v>0.036189461906678225</v>
      </c>
      <c r="Q257" s="5">
        <f t="shared" si="258"/>
        <v>-0.027319698322069014</v>
      </c>
      <c r="R257" s="5">
        <f t="shared" si="259"/>
        <v>-0.05735695170461194</v>
      </c>
      <c r="S257" s="5">
        <f t="shared" si="260"/>
        <v>0</v>
      </c>
      <c r="T257" s="5">
        <f t="shared" si="261"/>
        <v>172.79179991087437</v>
      </c>
      <c r="U257" s="5">
        <f t="shared" si="262"/>
        <v>172.79179991087437</v>
      </c>
      <c r="V257" s="10">
        <f t="shared" si="263"/>
        <v>-21.848514837042863</v>
      </c>
    </row>
    <row r="258" spans="1:22" ht="12.75">
      <c r="A258" s="5">
        <f t="shared" si="270"/>
        <v>3.0000000000000004</v>
      </c>
      <c r="B258" s="5">
        <f t="shared" si="271"/>
        <v>2.8000000000000003</v>
      </c>
      <c r="C258" s="5">
        <f t="shared" si="246"/>
        <v>5.800000000000001</v>
      </c>
      <c r="D258" s="5">
        <f t="shared" si="247"/>
        <v>2.2590000000000003</v>
      </c>
      <c r="E258" s="5">
        <f t="shared" si="248"/>
        <v>2.059</v>
      </c>
      <c r="F258" s="5">
        <f t="shared" si="249"/>
        <v>5.059000000000001</v>
      </c>
      <c r="G258" s="5">
        <f t="shared" si="250"/>
        <v>-11.271867554491662</v>
      </c>
      <c r="H258" s="5">
        <f t="shared" si="251"/>
        <v>5.7061537275550895</v>
      </c>
      <c r="I258" s="5">
        <f t="shared" si="252"/>
        <v>-4.22598872244226</v>
      </c>
      <c r="J258" s="5">
        <f t="shared" si="253"/>
        <v>-8.962096316312984</v>
      </c>
      <c r="K258" s="5">
        <f t="shared" si="267"/>
        <v>-16.57913933328781</v>
      </c>
      <c r="L258" s="5">
        <f t="shared" si="254"/>
        <v>8.442385342644368</v>
      </c>
      <c r="M258" s="5">
        <f t="shared" si="255"/>
        <v>-6.195206592775955</v>
      </c>
      <c r="N258" s="5">
        <f t="shared" si="256"/>
        <v>-13.202386427170781</v>
      </c>
      <c r="O258" s="5">
        <f t="shared" si="268"/>
        <v>-0.04906023667312297</v>
      </c>
      <c r="P258" s="5">
        <f t="shared" si="257"/>
        <v>0.02453143222070072</v>
      </c>
      <c r="Q258" s="5">
        <f t="shared" si="258"/>
        <v>-0.018519694082186136</v>
      </c>
      <c r="R258" s="5">
        <f t="shared" si="259"/>
        <v>-0.038880782825367735</v>
      </c>
      <c r="S258" s="5">
        <f t="shared" si="260"/>
        <v>17.980060224238432</v>
      </c>
      <c r="T258" s="5">
        <f t="shared" si="261"/>
        <v>173.27788084871355</v>
      </c>
      <c r="U258" s="5">
        <f t="shared" si="262"/>
        <v>79.62377545707467</v>
      </c>
      <c r="V258" s="10">
        <f t="shared" si="263"/>
        <v>-18.869761627202347</v>
      </c>
    </row>
    <row r="259" spans="1:22" ht="12.75">
      <c r="A259" s="5">
        <f t="shared" si="270"/>
        <v>3.2000000000000006</v>
      </c>
      <c r="B259" s="5">
        <f t="shared" si="271"/>
        <v>2.8000000000000003</v>
      </c>
      <c r="C259" s="5">
        <f t="shared" si="246"/>
        <v>6.000000000000001</v>
      </c>
      <c r="D259" s="5">
        <f t="shared" si="247"/>
        <v>2.4590000000000005</v>
      </c>
      <c r="E259" s="5">
        <f t="shared" si="248"/>
        <v>2.059</v>
      </c>
      <c r="F259" s="5">
        <f t="shared" si="249"/>
        <v>5.259000000000001</v>
      </c>
      <c r="G259" s="5">
        <f t="shared" si="250"/>
        <v>-7.65619233922045</v>
      </c>
      <c r="H259" s="5">
        <f t="shared" si="251"/>
        <v>3.860362763918389</v>
      </c>
      <c r="I259" s="5">
        <f t="shared" si="252"/>
        <v>-2.876821971417832</v>
      </c>
      <c r="J259" s="5">
        <f t="shared" si="253"/>
        <v>-6.0809230654700945</v>
      </c>
      <c r="K259" s="5">
        <f t="shared" si="267"/>
        <v>-16.57913933328781</v>
      </c>
      <c r="L259" s="5">
        <f t="shared" si="254"/>
        <v>8.442385342644368</v>
      </c>
      <c r="M259" s="5">
        <f t="shared" si="255"/>
        <v>-6.195206592775955</v>
      </c>
      <c r="N259" s="5">
        <f t="shared" si="256"/>
        <v>-13.202386427170781</v>
      </c>
      <c r="O259" s="5">
        <f t="shared" si="268"/>
        <v>-0.03325674121694303</v>
      </c>
      <c r="P259" s="5">
        <f t="shared" si="257"/>
        <v>0.016628974348096827</v>
      </c>
      <c r="Q259" s="5">
        <f t="shared" si="258"/>
        <v>-0.012554169257451491</v>
      </c>
      <c r="R259" s="5">
        <f t="shared" si="259"/>
        <v>-0.026356217966371855</v>
      </c>
      <c r="S259" s="5">
        <f t="shared" si="260"/>
        <v>50.71524041204525</v>
      </c>
      <c r="T259" s="5">
        <f t="shared" si="261"/>
        <v>173.60777207386718</v>
      </c>
      <c r="U259" s="5">
        <f t="shared" si="262"/>
        <v>36.65777971089117</v>
      </c>
      <c r="V259" s="10">
        <f t="shared" si="263"/>
        <v>-17.52805301979454</v>
      </c>
    </row>
    <row r="260" spans="1:22" ht="12.75">
      <c r="A260" s="5">
        <f t="shared" si="270"/>
        <v>3.400000000000001</v>
      </c>
      <c r="B260" s="5">
        <f t="shared" si="271"/>
        <v>2.8000000000000003</v>
      </c>
      <c r="C260" s="5">
        <f t="shared" si="246"/>
        <v>6.200000000000001</v>
      </c>
      <c r="D260" s="5">
        <f t="shared" si="247"/>
        <v>2.6590000000000007</v>
      </c>
      <c r="E260" s="5">
        <f t="shared" si="248"/>
        <v>2.059</v>
      </c>
      <c r="F260" s="5">
        <f t="shared" si="249"/>
        <v>5.459000000000001</v>
      </c>
      <c r="G260" s="5">
        <f t="shared" si="250"/>
        <v>-5.1969476111796915</v>
      </c>
      <c r="H260" s="5">
        <f t="shared" si="251"/>
        <v>2.613300547899721</v>
      </c>
      <c r="I260" s="5">
        <f t="shared" si="252"/>
        <v>-1.9556946251617353</v>
      </c>
      <c r="J260" s="5">
        <f t="shared" si="253"/>
        <v>-4.124734079918504</v>
      </c>
      <c r="K260" s="5">
        <f t="shared" si="267"/>
        <v>-16.57913933328781</v>
      </c>
      <c r="L260" s="5">
        <f t="shared" si="254"/>
        <v>8.442385342644368</v>
      </c>
      <c r="M260" s="5">
        <f t="shared" si="255"/>
        <v>-6.195206592775955</v>
      </c>
      <c r="N260" s="5">
        <f t="shared" si="256"/>
        <v>-13.202386427170781</v>
      </c>
      <c r="O260" s="5">
        <f t="shared" si="268"/>
        <v>-0.022543873363156823</v>
      </c>
      <c r="P260" s="5">
        <f t="shared" si="257"/>
        <v>0.011272214104468511</v>
      </c>
      <c r="Q260" s="5">
        <f t="shared" si="258"/>
        <v>-0.008510197064092308</v>
      </c>
      <c r="R260" s="5">
        <f t="shared" si="259"/>
        <v>-0.01786613477080117</v>
      </c>
      <c r="S260" s="5">
        <f t="shared" si="260"/>
        <v>82.40377213757478</v>
      </c>
      <c r="T260" s="5">
        <f t="shared" si="261"/>
        <v>173.83157534070688</v>
      </c>
      <c r="U260" s="5">
        <f t="shared" si="262"/>
        <v>16.866364318881715</v>
      </c>
      <c r="V260" s="10">
        <f t="shared" si="263"/>
        <v>-16.961460760178824</v>
      </c>
    </row>
    <row r="261" spans="1:22" ht="12.75">
      <c r="A261" s="5">
        <f t="shared" si="270"/>
        <v>3.600000000000001</v>
      </c>
      <c r="B261" s="5">
        <f t="shared" si="271"/>
        <v>2.8000000000000003</v>
      </c>
      <c r="C261" s="5">
        <f t="shared" si="246"/>
        <v>6.400000000000001</v>
      </c>
      <c r="D261" s="5">
        <f t="shared" si="247"/>
        <v>2.859000000000001</v>
      </c>
      <c r="E261" s="5">
        <f t="shared" si="248"/>
        <v>2.059</v>
      </c>
      <c r="F261" s="5">
        <f t="shared" si="249"/>
        <v>5.659000000000002</v>
      </c>
      <c r="G261" s="5">
        <f t="shared" si="250"/>
        <v>-3.526091597810128</v>
      </c>
      <c r="H261" s="5">
        <f t="shared" si="251"/>
        <v>1.7698587983007839</v>
      </c>
      <c r="I261" s="5">
        <f t="shared" si="252"/>
        <v>-1.3282721834240996</v>
      </c>
      <c r="J261" s="5">
        <f t="shared" si="253"/>
        <v>-2.79725498601375</v>
      </c>
      <c r="K261" s="5">
        <f t="shared" si="267"/>
        <v>-16.57913933328781</v>
      </c>
      <c r="L261" s="5">
        <f t="shared" si="254"/>
        <v>8.442385342644368</v>
      </c>
      <c r="M261" s="5">
        <f t="shared" si="255"/>
        <v>-6.195206592775955</v>
      </c>
      <c r="N261" s="5">
        <f t="shared" si="256"/>
        <v>-13.202386427170781</v>
      </c>
      <c r="O261" s="5">
        <f t="shared" si="268"/>
        <v>-0.01528187219248025</v>
      </c>
      <c r="P261" s="5">
        <f t="shared" si="257"/>
        <v>0.007641063574140742</v>
      </c>
      <c r="Q261" s="5">
        <f t="shared" si="258"/>
        <v>-0.0057688538493325375</v>
      </c>
      <c r="R261" s="5">
        <f t="shared" si="259"/>
        <v>-0.012110936615869353</v>
      </c>
      <c r="S261" s="5">
        <f t="shared" si="260"/>
        <v>108.26676030775461</v>
      </c>
      <c r="T261" s="5">
        <f t="shared" si="261"/>
        <v>173.98336751673364</v>
      </c>
      <c r="U261" s="5">
        <f t="shared" si="262"/>
        <v>7.757027375896425</v>
      </c>
      <c r="V261" s="10">
        <f t="shared" si="263"/>
        <v>-16.727342529647636</v>
      </c>
    </row>
    <row r="262" spans="1:22" ht="12.75">
      <c r="A262" s="5">
        <f>$B$3</f>
        <v>0.4</v>
      </c>
      <c r="B262" s="5">
        <f aca="true" t="shared" si="272" ref="B262:B273">B244+$B$5</f>
        <v>3.0000000000000004</v>
      </c>
      <c r="C262" s="5">
        <f t="shared" si="246"/>
        <v>3.4000000000000004</v>
      </c>
      <c r="D262" s="5">
        <f t="shared" si="247"/>
        <v>-0.34099999999999997</v>
      </c>
      <c r="E262" s="5">
        <f t="shared" si="248"/>
        <v>2.2590000000000003</v>
      </c>
      <c r="F262" s="5">
        <f t="shared" si="249"/>
        <v>2.6590000000000003</v>
      </c>
      <c r="G262" s="5">
        <f t="shared" si="250"/>
        <v>-52.95022538305611</v>
      </c>
      <c r="H262" s="5">
        <f t="shared" si="251"/>
        <v>1750.9488172629635</v>
      </c>
      <c r="I262" s="5">
        <f t="shared" si="252"/>
        <v>695.667877315042</v>
      </c>
      <c r="J262" s="5">
        <f t="shared" si="253"/>
        <v>-757.6196410132177</v>
      </c>
      <c r="K262" s="5">
        <f t="shared" si="267"/>
        <v>-11.271867554491662</v>
      </c>
      <c r="L262" s="5">
        <f t="shared" si="254"/>
        <v>5.7061537275550895</v>
      </c>
      <c r="M262" s="5">
        <f t="shared" si="255"/>
        <v>-4.22598872244226</v>
      </c>
      <c r="N262" s="5">
        <f t="shared" si="256"/>
        <v>-8.962096316312984</v>
      </c>
      <c r="O262" s="5">
        <f t="shared" si="268"/>
        <v>-5.196947611179696</v>
      </c>
      <c r="P262" s="5">
        <f t="shared" si="257"/>
        <v>2.6133005478997235</v>
      </c>
      <c r="Q262" s="5">
        <f t="shared" si="258"/>
        <v>-1.9556946251617364</v>
      </c>
      <c r="R262" s="5">
        <f t="shared" si="259"/>
        <v>-4.1247340799185075</v>
      </c>
      <c r="S262" s="5">
        <f t="shared" si="260"/>
        <v>560488.1192315978</v>
      </c>
      <c r="T262" s="5">
        <f t="shared" si="261"/>
        <v>23.400073406095366</v>
      </c>
      <c r="U262" s="5">
        <f t="shared" si="262"/>
        <v>567754.5747744212</v>
      </c>
      <c r="V262" s="10">
        <f t="shared" si="263"/>
        <v>-52.651038485796235</v>
      </c>
    </row>
    <row r="263" spans="1:22" ht="12.75">
      <c r="A263" s="5">
        <f>A262+$B$4/2</f>
        <v>0.5</v>
      </c>
      <c r="B263" s="5">
        <f t="shared" si="272"/>
        <v>3.0000000000000004</v>
      </c>
      <c r="C263" s="5">
        <f aca="true" t="shared" si="273" ref="C263:C284">A263+B263</f>
        <v>3.5000000000000004</v>
      </c>
      <c r="D263" s="5">
        <f aca="true" t="shared" si="274" ref="D263:D284">A263-$D$3</f>
        <v>-0.241</v>
      </c>
      <c r="E263" s="5">
        <f aca="true" t="shared" si="275" ref="E263:E284">B263-$E$3</f>
        <v>2.2590000000000003</v>
      </c>
      <c r="F263" s="5">
        <f aca="true" t="shared" si="276" ref="F263:F284">C263-$F$3</f>
        <v>2.7590000000000003</v>
      </c>
      <c r="G263" s="5">
        <f aca="true" t="shared" si="277" ref="G263:G284">$D$4*(EXP(-2*$D$5*D263)-2*EXP(-$D$5*D263))</f>
        <v>-294.43509285127163</v>
      </c>
      <c r="H263" s="5">
        <f aca="true" t="shared" si="278" ref="H263:H284">0.5*$D$4*(EXP(-2*$D$5*D263)+2*EXP(-$D$5*D263))</f>
        <v>1316.1862441133685</v>
      </c>
      <c r="I263" s="5">
        <f aca="true" t="shared" si="279" ref="I263:I284">0.5*(G263*(1+$M$2)+H263*(1-$M$2))</f>
        <v>373.97276198905405</v>
      </c>
      <c r="J263" s="5">
        <f aca="true" t="shared" si="280" ref="J263:J284">0.5*(G263*(1+$M$2)-H263*(1-$M$2))</f>
        <v>-718.4618206250418</v>
      </c>
      <c r="K263" s="5">
        <f t="shared" si="267"/>
        <v>-11.271867554491662</v>
      </c>
      <c r="L263" s="5">
        <f aca="true" t="shared" si="281" ref="L263:L284">0.5*$E$4*(EXP(-2*$E$5*E263)+2*EXP(-$E$5*E263))</f>
        <v>5.7061537275550895</v>
      </c>
      <c r="M263" s="5">
        <f aca="true" t="shared" si="282" ref="M263:M284">0.5*(K263*(1+$M$2)+L263*(1-$M$2))</f>
        <v>-4.22598872244226</v>
      </c>
      <c r="N263" s="5">
        <f aca="true" t="shared" si="283" ref="N263:N284">0.5*(K263*(1+$M$2)-L263*(1-$M$2))</f>
        <v>-8.962096316312984</v>
      </c>
      <c r="O263" s="5">
        <f t="shared" si="268"/>
        <v>-4.280951795935749</v>
      </c>
      <c r="P263" s="5">
        <f aca="true" t="shared" si="284" ref="P263:P284">0.5*$F$4*(EXP(-2*$F$5*F263)+2*EXP(-$F$5*F263))</f>
        <v>2.1505264992632034</v>
      </c>
      <c r="Q263" s="5">
        <f aca="true" t="shared" si="285" ref="Q263:Q284">0.5*(O263*(1+$M$2)+P263*(1-$M$2))</f>
        <v>-1.611888303428184</v>
      </c>
      <c r="R263" s="5">
        <f aca="true" t="shared" si="286" ref="R263:R284">0.5*(O263*(1+$M$2)-P263*(1-$M$2))</f>
        <v>-3.3968252978166427</v>
      </c>
      <c r="S263" s="5">
        <f aca="true" t="shared" si="287" ref="S263:S284">(J263-N263)^2</f>
        <v>503389.85879416217</v>
      </c>
      <c r="T263" s="5">
        <f aca="true" t="shared" si="288" ref="T263:T284">(N263-R263)^2</f>
        <v>30.972241509315307</v>
      </c>
      <c r="U263" s="5">
        <f aca="true" t="shared" si="289" ref="U263:U284">(R263-J263)^2</f>
        <v>511317.9475423245</v>
      </c>
      <c r="V263" s="10">
        <f t="shared" si="263"/>
        <v>-294.15707763142785</v>
      </c>
    </row>
    <row r="264" spans="1:22" ht="12.75">
      <c r="A264" s="5">
        <f>A262+$B$4</f>
        <v>0.6000000000000001</v>
      </c>
      <c r="B264" s="5">
        <f t="shared" si="272"/>
        <v>3.0000000000000004</v>
      </c>
      <c r="C264" s="5">
        <f t="shared" si="273"/>
        <v>3.6000000000000005</v>
      </c>
      <c r="D264" s="5">
        <f t="shared" si="274"/>
        <v>-0.1409999999999999</v>
      </c>
      <c r="E264" s="5">
        <f t="shared" si="275"/>
        <v>2.2590000000000003</v>
      </c>
      <c r="F264" s="5">
        <f t="shared" si="276"/>
        <v>2.8590000000000004</v>
      </c>
      <c r="G264" s="5">
        <f t="shared" si="277"/>
        <v>-412.4534451169976</v>
      </c>
      <c r="H264" s="5">
        <f t="shared" si="278"/>
        <v>998.6353354305352</v>
      </c>
      <c r="I264" s="5">
        <f t="shared" si="279"/>
        <v>173.1483988102285</v>
      </c>
      <c r="J264" s="5">
        <f t="shared" si="280"/>
        <v>-655.7189295971157</v>
      </c>
      <c r="K264" s="5">
        <f t="shared" si="267"/>
        <v>-11.271867554491662</v>
      </c>
      <c r="L264" s="5">
        <f t="shared" si="281"/>
        <v>5.7061537275550895</v>
      </c>
      <c r="M264" s="5">
        <f t="shared" si="282"/>
        <v>-4.22598872244226</v>
      </c>
      <c r="N264" s="5">
        <f t="shared" si="283"/>
        <v>-8.962096316312984</v>
      </c>
      <c r="O264" s="5">
        <f t="shared" si="268"/>
        <v>-3.5260915978101317</v>
      </c>
      <c r="P264" s="5">
        <f t="shared" si="284"/>
        <v>1.7698587983007854</v>
      </c>
      <c r="Q264" s="5">
        <f t="shared" si="285"/>
        <v>-1.328272183424101</v>
      </c>
      <c r="R264" s="5">
        <f t="shared" si="286"/>
        <v>-2.797254986013753</v>
      </c>
      <c r="S264" s="5">
        <f t="shared" si="287"/>
        <v>418294.40139541193</v>
      </c>
      <c r="T264" s="5">
        <f t="shared" si="288"/>
        <v>38.00526862776559</v>
      </c>
      <c r="U264" s="5">
        <f t="shared" si="289"/>
        <v>426306.71317696566</v>
      </c>
      <c r="V264" s="10">
        <f aca="true" t="shared" si="290" ref="V264:V285">(I264+M264+Q264-SQRT(0.5*(S264+T264+U264)))/(1+$M$2)</f>
        <v>-412.19405744593024</v>
      </c>
    </row>
    <row r="265" spans="1:22" ht="12.75">
      <c r="A265" s="5">
        <f aca="true" t="shared" si="291" ref="A265:A273">A264+$B$4</f>
        <v>0.8</v>
      </c>
      <c r="B265" s="5">
        <f t="shared" si="272"/>
        <v>3.0000000000000004</v>
      </c>
      <c r="C265" s="5">
        <f t="shared" si="273"/>
        <v>3.8000000000000007</v>
      </c>
      <c r="D265" s="5">
        <f t="shared" si="274"/>
        <v>0.05900000000000005</v>
      </c>
      <c r="E265" s="5">
        <f t="shared" si="275"/>
        <v>2.2590000000000003</v>
      </c>
      <c r="F265" s="5">
        <f t="shared" si="276"/>
        <v>3.0590000000000006</v>
      </c>
      <c r="G265" s="5">
        <f t="shared" si="277"/>
        <v>-452.6219327078665</v>
      </c>
      <c r="H265" s="5">
        <f t="shared" si="278"/>
        <v>590.4286725788785</v>
      </c>
      <c r="I265" s="5">
        <f t="shared" si="279"/>
        <v>-19.755931513867324</v>
      </c>
      <c r="J265" s="5">
        <f t="shared" si="280"/>
        <v>-509.81172975433645</v>
      </c>
      <c r="K265" s="5">
        <f t="shared" si="267"/>
        <v>-11.271867554491662</v>
      </c>
      <c r="L265" s="5">
        <f t="shared" si="281"/>
        <v>5.7061537275550895</v>
      </c>
      <c r="M265" s="5">
        <f t="shared" si="282"/>
        <v>-4.22598872244226</v>
      </c>
      <c r="N265" s="5">
        <f t="shared" si="283"/>
        <v>-8.962096316312984</v>
      </c>
      <c r="O265" s="5">
        <f t="shared" si="268"/>
        <v>-2.391718815843046</v>
      </c>
      <c r="P265" s="5">
        <f t="shared" si="284"/>
        <v>1.1989900322890321</v>
      </c>
      <c r="Q265" s="5">
        <f t="shared" si="285"/>
        <v>-0.9015746438682335</v>
      </c>
      <c r="R265" s="5">
        <f t="shared" si="286"/>
        <v>-1.8967363706681302</v>
      </c>
      <c r="S265" s="5">
        <f t="shared" si="287"/>
        <v>250850.3553150025</v>
      </c>
      <c r="T265" s="5">
        <f t="shared" si="288"/>
        <v>49.91931116152265</v>
      </c>
      <c r="U265" s="5">
        <f t="shared" si="289"/>
        <v>257977.64050393185</v>
      </c>
      <c r="V265" s="10">
        <f t="shared" si="290"/>
        <v>-452.3956590743277</v>
      </c>
    </row>
    <row r="266" spans="1:22" ht="12.75">
      <c r="A266" s="5">
        <f t="shared" si="291"/>
        <v>1</v>
      </c>
      <c r="B266" s="5">
        <f t="shared" si="272"/>
        <v>3.0000000000000004</v>
      </c>
      <c r="C266" s="5">
        <f t="shared" si="273"/>
        <v>4</v>
      </c>
      <c r="D266" s="5">
        <f t="shared" si="274"/>
        <v>0.259</v>
      </c>
      <c r="E266" s="5">
        <f t="shared" si="275"/>
        <v>2.2590000000000003</v>
      </c>
      <c r="F266" s="5">
        <f t="shared" si="276"/>
        <v>3.259</v>
      </c>
      <c r="G266" s="5">
        <f t="shared" si="277"/>
        <v>-386.32834110216135</v>
      </c>
      <c r="H266" s="5">
        <f t="shared" si="278"/>
        <v>360.4789899925066</v>
      </c>
      <c r="I266" s="5">
        <f t="shared" si="279"/>
        <v>-76.40329869787413</v>
      </c>
      <c r="J266" s="5">
        <f t="shared" si="280"/>
        <v>-375.6008603916546</v>
      </c>
      <c r="K266" s="5">
        <f t="shared" si="267"/>
        <v>-11.271867554491662</v>
      </c>
      <c r="L266" s="5">
        <f t="shared" si="281"/>
        <v>5.7061537275550895</v>
      </c>
      <c r="M266" s="5">
        <f t="shared" si="282"/>
        <v>-4.22598872244226</v>
      </c>
      <c r="N266" s="5">
        <f t="shared" si="283"/>
        <v>-8.962096316312984</v>
      </c>
      <c r="O266" s="5">
        <f t="shared" si="268"/>
        <v>-1.6219576385270327</v>
      </c>
      <c r="P266" s="5">
        <f t="shared" si="284"/>
        <v>0.8124173646619791</v>
      </c>
      <c r="Q266" s="5">
        <f t="shared" si="285"/>
        <v>-0.6116920122035927</v>
      </c>
      <c r="R266" s="5">
        <f t="shared" si="286"/>
        <v>-1.2859984248730354</v>
      </c>
      <c r="S266" s="5">
        <f t="shared" si="287"/>
        <v>134423.983322694</v>
      </c>
      <c r="T266" s="5">
        <f t="shared" si="288"/>
        <v>58.922478838968814</v>
      </c>
      <c r="U266" s="5">
        <f t="shared" si="289"/>
        <v>140111.61588921075</v>
      </c>
      <c r="V266" s="10">
        <f t="shared" si="290"/>
        <v>-386.13455514753696</v>
      </c>
    </row>
    <row r="267" spans="1:22" ht="12.75">
      <c r="A267" s="5">
        <f t="shared" si="291"/>
        <v>1.2</v>
      </c>
      <c r="B267" s="5">
        <f t="shared" si="272"/>
        <v>3.0000000000000004</v>
      </c>
      <c r="C267" s="5">
        <f t="shared" si="273"/>
        <v>4.2</v>
      </c>
      <c r="D267" s="5">
        <f t="shared" si="274"/>
        <v>0.45899999999999996</v>
      </c>
      <c r="E267" s="5">
        <f t="shared" si="275"/>
        <v>2.2590000000000003</v>
      </c>
      <c r="F267" s="5">
        <f t="shared" si="276"/>
        <v>3.459</v>
      </c>
      <c r="G267" s="5">
        <f t="shared" si="277"/>
        <v>-298.41557978741827</v>
      </c>
      <c r="H267" s="5">
        <f t="shared" si="278"/>
        <v>226.09020545913793</v>
      </c>
      <c r="I267" s="5">
        <f t="shared" si="279"/>
        <v>-80.74567891009745</v>
      </c>
      <c r="J267" s="5">
        <f t="shared" si="280"/>
        <v>-268.4005494411819</v>
      </c>
      <c r="K267" s="5">
        <f aca="true" t="shared" si="292" ref="K267:K288">$E$4*(EXP(-2*$E$5*E267)-2*EXP(-$E$5*E267))</f>
        <v>-11.271867554491662</v>
      </c>
      <c r="L267" s="5">
        <f t="shared" si="281"/>
        <v>5.7061537275550895</v>
      </c>
      <c r="M267" s="5">
        <f t="shared" si="282"/>
        <v>-4.22598872244226</v>
      </c>
      <c r="N267" s="5">
        <f t="shared" si="283"/>
        <v>-8.962096316312984</v>
      </c>
      <c r="O267" s="5">
        <f aca="true" t="shared" si="293" ref="O267:O288">$F$4*(EXP(-2*$F$5*F267)-2*EXP(-$F$5*F267))</f>
        <v>-1.0997902734980833</v>
      </c>
      <c r="P267" s="5">
        <f t="shared" si="284"/>
        <v>0.5505561591587935</v>
      </c>
      <c r="Q267" s="5">
        <f t="shared" si="285"/>
        <v>-0.4148965039454795</v>
      </c>
      <c r="R267" s="5">
        <f t="shared" si="286"/>
        <v>-0.871858116047278</v>
      </c>
      <c r="S267" s="5">
        <f t="shared" si="287"/>
        <v>67308.31095982483</v>
      </c>
      <c r="T267" s="5">
        <f t="shared" si="288"/>
        <v>65.45195413703848</v>
      </c>
      <c r="U267" s="5">
        <f t="shared" si="289"/>
        <v>71571.60068213916</v>
      </c>
      <c r="V267" s="10">
        <f t="shared" si="290"/>
        <v>-298.25920824799095</v>
      </c>
    </row>
    <row r="268" spans="1:22" ht="12.75">
      <c r="A268" s="5">
        <f t="shared" si="291"/>
        <v>1.4</v>
      </c>
      <c r="B268" s="5">
        <f t="shared" si="272"/>
        <v>3.0000000000000004</v>
      </c>
      <c r="C268" s="5">
        <f t="shared" si="273"/>
        <v>4.4</v>
      </c>
      <c r="D268" s="5">
        <f t="shared" si="274"/>
        <v>0.6589999999999999</v>
      </c>
      <c r="E268" s="5">
        <f t="shared" si="275"/>
        <v>2.2590000000000003</v>
      </c>
      <c r="F268" s="5">
        <f t="shared" si="276"/>
        <v>3.6590000000000003</v>
      </c>
      <c r="G268" s="5">
        <f t="shared" si="277"/>
        <v>-219.075141359647</v>
      </c>
      <c r="H268" s="5">
        <f t="shared" si="278"/>
        <v>144.86561778831407</v>
      </c>
      <c r="I268" s="5">
        <f t="shared" si="279"/>
        <v>-68.03972631324316</v>
      </c>
      <c r="J268" s="5">
        <f t="shared" si="280"/>
        <v>-188.27818907754383</v>
      </c>
      <c r="K268" s="5">
        <f t="shared" si="292"/>
        <v>-11.271867554491662</v>
      </c>
      <c r="L268" s="5">
        <f t="shared" si="281"/>
        <v>5.7061537275550895</v>
      </c>
      <c r="M268" s="5">
        <f t="shared" si="282"/>
        <v>-4.22598872244226</v>
      </c>
      <c r="N268" s="5">
        <f t="shared" si="283"/>
        <v>-8.962096316312984</v>
      </c>
      <c r="O268" s="5">
        <f t="shared" si="293"/>
        <v>-0.7456589885868586</v>
      </c>
      <c r="P268" s="5">
        <f t="shared" si="284"/>
        <v>0.3731332390530045</v>
      </c>
      <c r="Q268" s="5">
        <f t="shared" si="285"/>
        <v>-0.2813602141163154</v>
      </c>
      <c r="R268" s="5">
        <f t="shared" si="286"/>
        <v>-0.5910608025303091</v>
      </c>
      <c r="S268" s="5">
        <f t="shared" si="287"/>
        <v>32154.26112315434</v>
      </c>
      <c r="T268" s="5">
        <f t="shared" si="288"/>
        <v>70.07423557301075</v>
      </c>
      <c r="U268" s="5">
        <f t="shared" si="289"/>
        <v>35226.45812012138</v>
      </c>
      <c r="V268" s="10">
        <f t="shared" si="290"/>
        <v>-218.96737791178063</v>
      </c>
    </row>
    <row r="269" spans="1:22" ht="12.75">
      <c r="A269" s="5">
        <f t="shared" si="291"/>
        <v>1.5999999999999999</v>
      </c>
      <c r="B269" s="5">
        <f t="shared" si="272"/>
        <v>3.0000000000000004</v>
      </c>
      <c r="C269" s="5">
        <f t="shared" si="273"/>
        <v>4.6000000000000005</v>
      </c>
      <c r="D269" s="5">
        <f t="shared" si="274"/>
        <v>0.8589999999999999</v>
      </c>
      <c r="E269" s="5">
        <f t="shared" si="275"/>
        <v>2.2590000000000003</v>
      </c>
      <c r="F269" s="5">
        <f t="shared" si="276"/>
        <v>3.8590000000000004</v>
      </c>
      <c r="G269" s="5">
        <f t="shared" si="277"/>
        <v>-156.21874337216317</v>
      </c>
      <c r="H269" s="5">
        <f t="shared" si="278"/>
        <v>94.34287454002862</v>
      </c>
      <c r="I269" s="5">
        <f t="shared" si="279"/>
        <v>-52.23567193860358</v>
      </c>
      <c r="J269" s="5">
        <f t="shared" si="280"/>
        <v>-130.54025780682733</v>
      </c>
      <c r="K269" s="5">
        <f t="shared" si="292"/>
        <v>-11.271867554491662</v>
      </c>
      <c r="L269" s="5">
        <f t="shared" si="281"/>
        <v>5.7061537275550895</v>
      </c>
      <c r="M269" s="5">
        <f t="shared" si="282"/>
        <v>-4.22598872244226</v>
      </c>
      <c r="N269" s="5">
        <f t="shared" si="283"/>
        <v>-8.962096316312984</v>
      </c>
      <c r="O269" s="5">
        <f t="shared" si="293"/>
        <v>-0.5055260585586085</v>
      </c>
      <c r="P269" s="5">
        <f t="shared" si="284"/>
        <v>0.2529026022765405</v>
      </c>
      <c r="Q269" s="5">
        <f t="shared" si="285"/>
        <v>-0.19077816431202166</v>
      </c>
      <c r="R269" s="5">
        <f t="shared" si="286"/>
        <v>-0.4006873242015503</v>
      </c>
      <c r="S269" s="5">
        <f t="shared" si="287"/>
        <v>14781.249351413586</v>
      </c>
      <c r="T269" s="5">
        <f t="shared" si="288"/>
        <v>73.2977239302065</v>
      </c>
      <c r="U269" s="5">
        <f t="shared" si="289"/>
        <v>16936.30780540232</v>
      </c>
      <c r="V269" s="10">
        <f t="shared" si="290"/>
        <v>-156.17906689955083</v>
      </c>
    </row>
    <row r="270" spans="1:22" ht="12.75">
      <c r="A270" s="5">
        <f t="shared" si="291"/>
        <v>1.7999999999999998</v>
      </c>
      <c r="B270" s="5">
        <f t="shared" si="272"/>
        <v>3.0000000000000004</v>
      </c>
      <c r="C270" s="5">
        <f t="shared" si="273"/>
        <v>4.800000000000001</v>
      </c>
      <c r="D270" s="5">
        <f t="shared" si="274"/>
        <v>1.0589999999999997</v>
      </c>
      <c r="E270" s="5">
        <f t="shared" si="275"/>
        <v>2.2590000000000003</v>
      </c>
      <c r="F270" s="5">
        <f t="shared" si="276"/>
        <v>4.059000000000001</v>
      </c>
      <c r="G270" s="5">
        <f t="shared" si="277"/>
        <v>-109.44075847918613</v>
      </c>
      <c r="H270" s="5">
        <f t="shared" si="278"/>
        <v>62.179795665862805</v>
      </c>
      <c r="I270" s="5">
        <f t="shared" si="279"/>
        <v>-38.21822850899082</v>
      </c>
      <c r="J270" s="5">
        <f t="shared" si="280"/>
        <v>-89.82745891165695</v>
      </c>
      <c r="K270" s="5">
        <f t="shared" si="292"/>
        <v>-11.271867554491662</v>
      </c>
      <c r="L270" s="5">
        <f t="shared" si="281"/>
        <v>5.7061537275550895</v>
      </c>
      <c r="M270" s="5">
        <f t="shared" si="282"/>
        <v>-4.22598872244226</v>
      </c>
      <c r="N270" s="5">
        <f t="shared" si="283"/>
        <v>-8.962096316312984</v>
      </c>
      <c r="O270" s="5">
        <f t="shared" si="293"/>
        <v>-0.34271134107377954</v>
      </c>
      <c r="P270" s="5">
        <f t="shared" si="284"/>
        <v>0.17141980537689408</v>
      </c>
      <c r="Q270" s="5">
        <f t="shared" si="285"/>
        <v>-0.12934691529674996</v>
      </c>
      <c r="R270" s="5">
        <f t="shared" si="286"/>
        <v>-0.2716253537595721</v>
      </c>
      <c r="S270" s="5">
        <f t="shared" si="287"/>
        <v>6539.206867676455</v>
      </c>
      <c r="T270" s="5">
        <f t="shared" si="288"/>
        <v>75.52428555098403</v>
      </c>
      <c r="U270" s="5">
        <f t="shared" si="289"/>
        <v>8020.247324249817</v>
      </c>
      <c r="V270" s="10">
        <f t="shared" si="290"/>
        <v>-109.50075931667402</v>
      </c>
    </row>
    <row r="271" spans="1:22" ht="12.75">
      <c r="A271" s="5">
        <f t="shared" si="291"/>
        <v>1.9999999999999998</v>
      </c>
      <c r="B271" s="5">
        <f t="shared" si="272"/>
        <v>3.0000000000000004</v>
      </c>
      <c r="C271" s="5">
        <f t="shared" si="273"/>
        <v>5</v>
      </c>
      <c r="D271" s="5">
        <f t="shared" si="274"/>
        <v>1.259</v>
      </c>
      <c r="E271" s="5">
        <f t="shared" si="275"/>
        <v>2.2590000000000003</v>
      </c>
      <c r="F271" s="5">
        <f t="shared" si="276"/>
        <v>4.259</v>
      </c>
      <c r="G271" s="5">
        <f t="shared" si="277"/>
        <v>-75.81544389394756</v>
      </c>
      <c r="H271" s="5">
        <f t="shared" si="278"/>
        <v>41.335379792672434</v>
      </c>
      <c r="I271" s="5">
        <f t="shared" si="279"/>
        <v>-27.19785206400026</v>
      </c>
      <c r="J271" s="5">
        <f t="shared" si="280"/>
        <v>-61.506217291918375</v>
      </c>
      <c r="K271" s="5">
        <f t="shared" si="292"/>
        <v>-11.271867554491662</v>
      </c>
      <c r="L271" s="5">
        <f t="shared" si="281"/>
        <v>5.7061537275550895</v>
      </c>
      <c r="M271" s="5">
        <f t="shared" si="282"/>
        <v>-4.22598872244226</v>
      </c>
      <c r="N271" s="5">
        <f t="shared" si="283"/>
        <v>-8.962096316312984</v>
      </c>
      <c r="O271" s="5">
        <f t="shared" si="293"/>
        <v>-0.23232768329059109</v>
      </c>
      <c r="P271" s="5">
        <f t="shared" si="284"/>
        <v>0.11619331208573767</v>
      </c>
      <c r="Q271" s="5">
        <f t="shared" si="285"/>
        <v>-0.08769147020941465</v>
      </c>
      <c r="R271" s="5">
        <f t="shared" si="286"/>
        <v>-0.18413191924057692</v>
      </c>
      <c r="S271" s="5">
        <f t="shared" si="287"/>
        <v>2760.884649099055</v>
      </c>
      <c r="T271" s="5">
        <f t="shared" si="288"/>
        <v>77.05265895627073</v>
      </c>
      <c r="U271" s="5">
        <f t="shared" si="289"/>
        <v>3760.3981544539843</v>
      </c>
      <c r="V271" s="10">
        <f t="shared" si="290"/>
        <v>-76.02556777403572</v>
      </c>
    </row>
    <row r="272" spans="1:22" ht="12.75">
      <c r="A272" s="5">
        <f t="shared" si="291"/>
        <v>2.1999999999999997</v>
      </c>
      <c r="B272" s="5">
        <f t="shared" si="272"/>
        <v>3.0000000000000004</v>
      </c>
      <c r="C272" s="5">
        <f t="shared" si="273"/>
        <v>5.2</v>
      </c>
      <c r="D272" s="5">
        <f t="shared" si="274"/>
        <v>1.4589999999999996</v>
      </c>
      <c r="E272" s="5">
        <f t="shared" si="275"/>
        <v>2.2590000000000003</v>
      </c>
      <c r="F272" s="5">
        <f t="shared" si="276"/>
        <v>4.4590000000000005</v>
      </c>
      <c r="G272" s="5">
        <f t="shared" si="277"/>
        <v>-52.141473426970435</v>
      </c>
      <c r="H272" s="5">
        <f t="shared" si="278"/>
        <v>27.64577122500595</v>
      </c>
      <c r="I272" s="5">
        <f t="shared" si="279"/>
        <v>-19.029766896400233</v>
      </c>
      <c r="J272" s="5">
        <f t="shared" si="280"/>
        <v>-41.975757013155174</v>
      </c>
      <c r="K272" s="5">
        <f t="shared" si="292"/>
        <v>-11.271867554491662</v>
      </c>
      <c r="L272" s="5">
        <f t="shared" si="281"/>
        <v>5.7061537275550895</v>
      </c>
      <c r="M272" s="5">
        <f t="shared" si="282"/>
        <v>-4.22598872244226</v>
      </c>
      <c r="N272" s="5">
        <f t="shared" si="283"/>
        <v>-8.962096316312984</v>
      </c>
      <c r="O272" s="5">
        <f t="shared" si="293"/>
        <v>-0.1574943625087393</v>
      </c>
      <c r="P272" s="5">
        <f t="shared" si="284"/>
        <v>0.07876072314298736</v>
      </c>
      <c r="Q272" s="5">
        <f t="shared" si="285"/>
        <v>-0.059448501963272726</v>
      </c>
      <c r="R272" s="5">
        <f t="shared" si="286"/>
        <v>-0.12481990217195224</v>
      </c>
      <c r="S272" s="5">
        <f t="shared" si="287"/>
        <v>1089.9017926062231</v>
      </c>
      <c r="T272" s="5">
        <f t="shared" si="288"/>
        <v>78.09745441993337</v>
      </c>
      <c r="U272" s="5">
        <f t="shared" si="289"/>
        <v>1751.500937067473</v>
      </c>
      <c r="V272" s="10">
        <f t="shared" si="290"/>
        <v>-52.58280353411209</v>
      </c>
    </row>
    <row r="273" spans="1:22" ht="12.75">
      <c r="A273" s="5">
        <f t="shared" si="291"/>
        <v>2.4</v>
      </c>
      <c r="B273" s="5">
        <f t="shared" si="272"/>
        <v>3.0000000000000004</v>
      </c>
      <c r="C273" s="5">
        <f t="shared" si="273"/>
        <v>5.4</v>
      </c>
      <c r="D273" s="5">
        <f t="shared" si="274"/>
        <v>1.6589999999999998</v>
      </c>
      <c r="E273" s="5">
        <f t="shared" si="275"/>
        <v>2.2590000000000003</v>
      </c>
      <c r="F273" s="5">
        <f t="shared" si="276"/>
        <v>4.659000000000001</v>
      </c>
      <c r="G273" s="5">
        <f t="shared" si="277"/>
        <v>-35.689059945385516</v>
      </c>
      <c r="H273" s="5">
        <f t="shared" si="278"/>
        <v>18.568270154518203</v>
      </c>
      <c r="I273" s="5">
        <f t="shared" si="279"/>
        <v>-13.172267953925472</v>
      </c>
      <c r="J273" s="5">
        <f t="shared" si="280"/>
        <v>-28.58393218217558</v>
      </c>
      <c r="K273" s="5">
        <f t="shared" si="292"/>
        <v>-11.271867554491662</v>
      </c>
      <c r="L273" s="5">
        <f t="shared" si="281"/>
        <v>5.7061537275550895</v>
      </c>
      <c r="M273" s="5">
        <f t="shared" si="282"/>
        <v>-4.22598872244226</v>
      </c>
      <c r="N273" s="5">
        <f t="shared" si="283"/>
        <v>-8.962096316312984</v>
      </c>
      <c r="O273" s="5">
        <f t="shared" si="293"/>
        <v>-0.10676363384472842</v>
      </c>
      <c r="P273" s="5">
        <f t="shared" si="284"/>
        <v>0.05338803952184299</v>
      </c>
      <c r="Q273" s="5">
        <f t="shared" si="285"/>
        <v>-0.040300689397601286</v>
      </c>
      <c r="R273" s="5">
        <f t="shared" si="286"/>
        <v>-0.08461276220073097</v>
      </c>
      <c r="S273" s="5">
        <f t="shared" si="287"/>
        <v>385.01644274685174</v>
      </c>
      <c r="T273" s="5">
        <f t="shared" si="288"/>
        <v>78.80971425353351</v>
      </c>
      <c r="U273" s="5">
        <f t="shared" si="289"/>
        <v>812.2112074017556</v>
      </c>
      <c r="V273" s="10">
        <f t="shared" si="290"/>
        <v>-36.49366586444434</v>
      </c>
    </row>
    <row r="274" spans="1:22" ht="12.75">
      <c r="A274" s="5">
        <f aca="true" t="shared" si="294" ref="A274:A279">A273+$B$4</f>
        <v>2.6</v>
      </c>
      <c r="B274" s="5">
        <f aca="true" t="shared" si="295" ref="B274:B279">B256+$B$5</f>
        <v>3.0000000000000004</v>
      </c>
      <c r="C274" s="5">
        <f t="shared" si="273"/>
        <v>5.6000000000000005</v>
      </c>
      <c r="D274" s="5">
        <f t="shared" si="274"/>
        <v>1.859</v>
      </c>
      <c r="E274" s="5">
        <f t="shared" si="275"/>
        <v>2.2590000000000003</v>
      </c>
      <c r="F274" s="5">
        <f t="shared" si="276"/>
        <v>4.859000000000001</v>
      </c>
      <c r="G274" s="5">
        <f t="shared" si="277"/>
        <v>-24.35057460081435</v>
      </c>
      <c r="H274" s="5">
        <f t="shared" si="278"/>
        <v>12.507851347072405</v>
      </c>
      <c r="I274" s="5">
        <f t="shared" si="279"/>
        <v>-9.054327832441345</v>
      </c>
      <c r="J274" s="5">
        <f t="shared" si="280"/>
        <v>-19.435844450511443</v>
      </c>
      <c r="K274" s="5">
        <f t="shared" si="292"/>
        <v>-11.271867554491662</v>
      </c>
      <c r="L274" s="5">
        <f t="shared" si="281"/>
        <v>5.7061537275550895</v>
      </c>
      <c r="M274" s="5">
        <f t="shared" si="282"/>
        <v>-4.22598872244226</v>
      </c>
      <c r="N274" s="5">
        <f t="shared" si="283"/>
        <v>-8.962096316312984</v>
      </c>
      <c r="O274" s="5">
        <f t="shared" si="293"/>
        <v>-0.07237320515100937</v>
      </c>
      <c r="P274" s="5">
        <f t="shared" si="284"/>
        <v>0.036189461906678225</v>
      </c>
      <c r="Q274" s="5">
        <f t="shared" si="285"/>
        <v>-0.027319698322069014</v>
      </c>
      <c r="R274" s="5">
        <f t="shared" si="286"/>
        <v>-0.05735695170461194</v>
      </c>
      <c r="S274" s="5">
        <f t="shared" si="287"/>
        <v>109.6993999786257</v>
      </c>
      <c r="T274" s="5">
        <f t="shared" si="288"/>
        <v>79.2943831516059</v>
      </c>
      <c r="U274" s="5">
        <f t="shared" si="289"/>
        <v>375.5257777414126</v>
      </c>
      <c r="V274" s="10">
        <f t="shared" si="290"/>
        <v>-25.7335255951611</v>
      </c>
    </row>
    <row r="275" spans="1:22" ht="12.75">
      <c r="A275" s="5">
        <f t="shared" si="294"/>
        <v>2.8000000000000003</v>
      </c>
      <c r="B275" s="5">
        <f t="shared" si="295"/>
        <v>3.0000000000000004</v>
      </c>
      <c r="C275" s="5">
        <f t="shared" si="273"/>
        <v>5.800000000000001</v>
      </c>
      <c r="D275" s="5">
        <f t="shared" si="274"/>
        <v>2.059</v>
      </c>
      <c r="E275" s="5">
        <f t="shared" si="275"/>
        <v>2.2590000000000003</v>
      </c>
      <c r="F275" s="5">
        <f t="shared" si="276"/>
        <v>5.059000000000001</v>
      </c>
      <c r="G275" s="5">
        <f t="shared" si="277"/>
        <v>-16.57913933328781</v>
      </c>
      <c r="H275" s="5">
        <f t="shared" si="278"/>
        <v>8.442385342644368</v>
      </c>
      <c r="I275" s="5">
        <f t="shared" si="279"/>
        <v>-6.195206592775955</v>
      </c>
      <c r="J275" s="5">
        <f t="shared" si="280"/>
        <v>-13.202386427170781</v>
      </c>
      <c r="K275" s="5">
        <f t="shared" si="292"/>
        <v>-11.271867554491662</v>
      </c>
      <c r="L275" s="5">
        <f t="shared" si="281"/>
        <v>5.7061537275550895</v>
      </c>
      <c r="M275" s="5">
        <f t="shared" si="282"/>
        <v>-4.22598872244226</v>
      </c>
      <c r="N275" s="5">
        <f t="shared" si="283"/>
        <v>-8.962096316312984</v>
      </c>
      <c r="O275" s="5">
        <f t="shared" si="293"/>
        <v>-0.04906023667312297</v>
      </c>
      <c r="P275" s="5">
        <f t="shared" si="284"/>
        <v>0.02453143222070072</v>
      </c>
      <c r="Q275" s="5">
        <f t="shared" si="285"/>
        <v>-0.018519694082186136</v>
      </c>
      <c r="R275" s="5">
        <f t="shared" si="286"/>
        <v>-0.038880782825367735</v>
      </c>
      <c r="S275" s="5">
        <f t="shared" si="287"/>
        <v>17.980060224238432</v>
      </c>
      <c r="T275" s="5">
        <f t="shared" si="288"/>
        <v>79.62377545707467</v>
      </c>
      <c r="U275" s="5">
        <f t="shared" si="289"/>
        <v>173.27788084871355</v>
      </c>
      <c r="V275" s="10">
        <f t="shared" si="290"/>
        <v>-18.869761627202347</v>
      </c>
    </row>
    <row r="276" spans="1:22" ht="12.75">
      <c r="A276" s="5">
        <f t="shared" si="294"/>
        <v>3.0000000000000004</v>
      </c>
      <c r="B276" s="5">
        <f t="shared" si="295"/>
        <v>3.0000000000000004</v>
      </c>
      <c r="C276" s="5">
        <f t="shared" si="273"/>
        <v>6.000000000000001</v>
      </c>
      <c r="D276" s="5">
        <f t="shared" si="274"/>
        <v>2.2590000000000003</v>
      </c>
      <c r="E276" s="5">
        <f t="shared" si="275"/>
        <v>2.2590000000000003</v>
      </c>
      <c r="F276" s="5">
        <f t="shared" si="276"/>
        <v>5.259000000000001</v>
      </c>
      <c r="G276" s="5">
        <f t="shared" si="277"/>
        <v>-11.271867554491662</v>
      </c>
      <c r="H276" s="5">
        <f t="shared" si="278"/>
        <v>5.7061537275550895</v>
      </c>
      <c r="I276" s="5">
        <f t="shared" si="279"/>
        <v>-4.22598872244226</v>
      </c>
      <c r="J276" s="5">
        <f t="shared" si="280"/>
        <v>-8.962096316312984</v>
      </c>
      <c r="K276" s="5">
        <f t="shared" si="292"/>
        <v>-11.271867554491662</v>
      </c>
      <c r="L276" s="5">
        <f t="shared" si="281"/>
        <v>5.7061537275550895</v>
      </c>
      <c r="M276" s="5">
        <f t="shared" si="282"/>
        <v>-4.22598872244226</v>
      </c>
      <c r="N276" s="5">
        <f t="shared" si="283"/>
        <v>-8.962096316312984</v>
      </c>
      <c r="O276" s="5">
        <f t="shared" si="293"/>
        <v>-0.03325674121694303</v>
      </c>
      <c r="P276" s="5">
        <f t="shared" si="284"/>
        <v>0.016628974348096827</v>
      </c>
      <c r="Q276" s="5">
        <f t="shared" si="285"/>
        <v>-0.012554169257451491</v>
      </c>
      <c r="R276" s="5">
        <f t="shared" si="286"/>
        <v>-0.026356217966371855</v>
      </c>
      <c r="S276" s="5">
        <f t="shared" si="287"/>
        <v>0</v>
      </c>
      <c r="T276" s="5">
        <f t="shared" si="288"/>
        <v>79.84745110519951</v>
      </c>
      <c r="U276" s="5">
        <f t="shared" si="289"/>
        <v>79.84745110519951</v>
      </c>
      <c r="V276" s="10">
        <f t="shared" si="290"/>
        <v>-14.872027104691096</v>
      </c>
    </row>
    <row r="277" spans="1:22" ht="12.75">
      <c r="A277" s="5">
        <f t="shared" si="294"/>
        <v>3.2000000000000006</v>
      </c>
      <c r="B277" s="5">
        <f t="shared" si="295"/>
        <v>3.0000000000000004</v>
      </c>
      <c r="C277" s="5">
        <f t="shared" si="273"/>
        <v>6.200000000000001</v>
      </c>
      <c r="D277" s="5">
        <f t="shared" si="274"/>
        <v>2.4590000000000005</v>
      </c>
      <c r="E277" s="5">
        <f t="shared" si="275"/>
        <v>2.2590000000000003</v>
      </c>
      <c r="F277" s="5">
        <f t="shared" si="276"/>
        <v>5.459000000000001</v>
      </c>
      <c r="G277" s="5">
        <f t="shared" si="277"/>
        <v>-7.65619233922045</v>
      </c>
      <c r="H277" s="5">
        <f t="shared" si="278"/>
        <v>3.860362763918389</v>
      </c>
      <c r="I277" s="5">
        <f t="shared" si="279"/>
        <v>-2.876821971417832</v>
      </c>
      <c r="J277" s="5">
        <f t="shared" si="280"/>
        <v>-6.0809230654700945</v>
      </c>
      <c r="K277" s="5">
        <f t="shared" si="292"/>
        <v>-11.271867554491662</v>
      </c>
      <c r="L277" s="5">
        <f t="shared" si="281"/>
        <v>5.7061537275550895</v>
      </c>
      <c r="M277" s="5">
        <f t="shared" si="282"/>
        <v>-4.22598872244226</v>
      </c>
      <c r="N277" s="5">
        <f t="shared" si="283"/>
        <v>-8.962096316312984</v>
      </c>
      <c r="O277" s="5">
        <f t="shared" si="293"/>
        <v>-0.022543873363156823</v>
      </c>
      <c r="P277" s="5">
        <f t="shared" si="284"/>
        <v>0.011272214104468511</v>
      </c>
      <c r="Q277" s="5">
        <f t="shared" si="285"/>
        <v>-0.008510197064092308</v>
      </c>
      <c r="R277" s="5">
        <f t="shared" si="286"/>
        <v>-0.01786613477080117</v>
      </c>
      <c r="S277" s="5">
        <f t="shared" si="287"/>
        <v>8.301159301372582</v>
      </c>
      <c r="T277" s="5">
        <f t="shared" si="288"/>
        <v>79.99925354041011</v>
      </c>
      <c r="U277" s="5">
        <f t="shared" si="289"/>
        <v>36.76065934490073</v>
      </c>
      <c r="V277" s="10">
        <f t="shared" si="290"/>
        <v>-12.836706049251953</v>
      </c>
    </row>
    <row r="278" spans="1:22" ht="12.75">
      <c r="A278" s="5">
        <f t="shared" si="294"/>
        <v>3.400000000000001</v>
      </c>
      <c r="B278" s="5">
        <f t="shared" si="295"/>
        <v>3.0000000000000004</v>
      </c>
      <c r="C278" s="5">
        <f t="shared" si="273"/>
        <v>6.400000000000001</v>
      </c>
      <c r="D278" s="5">
        <f t="shared" si="274"/>
        <v>2.6590000000000007</v>
      </c>
      <c r="E278" s="5">
        <f t="shared" si="275"/>
        <v>2.2590000000000003</v>
      </c>
      <c r="F278" s="5">
        <f t="shared" si="276"/>
        <v>5.659000000000002</v>
      </c>
      <c r="G278" s="5">
        <f t="shared" si="277"/>
        <v>-5.1969476111796915</v>
      </c>
      <c r="H278" s="5">
        <f t="shared" si="278"/>
        <v>2.613300547899721</v>
      </c>
      <c r="I278" s="5">
        <f t="shared" si="279"/>
        <v>-1.9556946251617353</v>
      </c>
      <c r="J278" s="5">
        <f t="shared" si="280"/>
        <v>-4.124734079918504</v>
      </c>
      <c r="K278" s="5">
        <f t="shared" si="292"/>
        <v>-11.271867554491662</v>
      </c>
      <c r="L278" s="5">
        <f t="shared" si="281"/>
        <v>5.7061537275550895</v>
      </c>
      <c r="M278" s="5">
        <f t="shared" si="282"/>
        <v>-4.22598872244226</v>
      </c>
      <c r="N278" s="5">
        <f t="shared" si="283"/>
        <v>-8.962096316312984</v>
      </c>
      <c r="O278" s="5">
        <f t="shared" si="293"/>
        <v>-0.01528187219248025</v>
      </c>
      <c r="P278" s="5">
        <f t="shared" si="284"/>
        <v>0.007641063574140742</v>
      </c>
      <c r="Q278" s="5">
        <f t="shared" si="285"/>
        <v>-0.0057688538493325375</v>
      </c>
      <c r="R278" s="5">
        <f t="shared" si="286"/>
        <v>-0.012110936615869353</v>
      </c>
      <c r="S278" s="5">
        <f t="shared" si="287"/>
        <v>23.4000734060954</v>
      </c>
      <c r="T278" s="5">
        <f t="shared" si="288"/>
        <v>80.10223829679211</v>
      </c>
      <c r="U278" s="5">
        <f t="shared" si="289"/>
        <v>16.913669118828444</v>
      </c>
      <c r="V278" s="10">
        <f t="shared" si="290"/>
        <v>-11.920370087342823</v>
      </c>
    </row>
    <row r="279" spans="1:22" ht="12.75">
      <c r="A279" s="5">
        <f t="shared" si="294"/>
        <v>3.600000000000001</v>
      </c>
      <c r="B279" s="5">
        <f t="shared" si="295"/>
        <v>3.0000000000000004</v>
      </c>
      <c r="C279" s="5">
        <f t="shared" si="273"/>
        <v>6.600000000000001</v>
      </c>
      <c r="D279" s="5">
        <f t="shared" si="274"/>
        <v>2.859000000000001</v>
      </c>
      <c r="E279" s="5">
        <f t="shared" si="275"/>
        <v>2.2590000000000003</v>
      </c>
      <c r="F279" s="5">
        <f t="shared" si="276"/>
        <v>5.859000000000002</v>
      </c>
      <c r="G279" s="5">
        <f t="shared" si="277"/>
        <v>-3.526091597810128</v>
      </c>
      <c r="H279" s="5">
        <f t="shared" si="278"/>
        <v>1.7698587983007839</v>
      </c>
      <c r="I279" s="5">
        <f t="shared" si="279"/>
        <v>-1.3282721834240996</v>
      </c>
      <c r="J279" s="5">
        <f t="shared" si="280"/>
        <v>-2.79725498601375</v>
      </c>
      <c r="K279" s="5">
        <f t="shared" si="292"/>
        <v>-11.271867554491662</v>
      </c>
      <c r="L279" s="5">
        <f t="shared" si="281"/>
        <v>5.7061537275550895</v>
      </c>
      <c r="M279" s="5">
        <f t="shared" si="282"/>
        <v>-4.22598872244226</v>
      </c>
      <c r="N279" s="5">
        <f t="shared" si="283"/>
        <v>-8.962096316312984</v>
      </c>
      <c r="O279" s="5">
        <f t="shared" si="293"/>
        <v>-0.0103591479480417</v>
      </c>
      <c r="P279" s="5">
        <f t="shared" si="284"/>
        <v>0.005179632551073158</v>
      </c>
      <c r="Q279" s="5">
        <f t="shared" si="285"/>
        <v>-0.003910554040909033</v>
      </c>
      <c r="R279" s="5">
        <f t="shared" si="286"/>
        <v>-0.008209649058299755</v>
      </c>
      <c r="S279" s="5">
        <f t="shared" si="287"/>
        <v>38.00526862776563</v>
      </c>
      <c r="T279" s="5">
        <f t="shared" si="288"/>
        <v>80.17208645004119</v>
      </c>
      <c r="U279" s="5">
        <f t="shared" si="289"/>
        <v>7.778773891592939</v>
      </c>
      <c r="V279" s="10">
        <f t="shared" si="290"/>
        <v>-11.533370483093671</v>
      </c>
    </row>
    <row r="280" spans="1:22" ht="12.75">
      <c r="A280" s="5">
        <f>$B$3</f>
        <v>0.4</v>
      </c>
      <c r="B280" s="5">
        <f aca="true" t="shared" si="296" ref="B280:B291">B262+$B$5</f>
        <v>3.2000000000000006</v>
      </c>
      <c r="C280" s="5">
        <f t="shared" si="273"/>
        <v>3.6000000000000005</v>
      </c>
      <c r="D280" s="5">
        <f t="shared" si="274"/>
        <v>-0.34099999999999997</v>
      </c>
      <c r="E280" s="5">
        <f t="shared" si="275"/>
        <v>2.4590000000000005</v>
      </c>
      <c r="F280" s="5">
        <f t="shared" si="276"/>
        <v>2.8590000000000004</v>
      </c>
      <c r="G280" s="5">
        <f t="shared" si="277"/>
        <v>-52.95022538305611</v>
      </c>
      <c r="H280" s="5">
        <f t="shared" si="278"/>
        <v>1750.9488172629635</v>
      </c>
      <c r="I280" s="5">
        <f t="shared" si="279"/>
        <v>695.667877315042</v>
      </c>
      <c r="J280" s="5">
        <f t="shared" si="280"/>
        <v>-757.6196410132177</v>
      </c>
      <c r="K280" s="5">
        <f t="shared" si="292"/>
        <v>-7.65619233922045</v>
      </c>
      <c r="L280" s="5">
        <f t="shared" si="281"/>
        <v>3.860362763918389</v>
      </c>
      <c r="M280" s="5">
        <f t="shared" si="282"/>
        <v>-2.876821971417832</v>
      </c>
      <c r="N280" s="5">
        <f t="shared" si="283"/>
        <v>-6.0809230654700945</v>
      </c>
      <c r="O280" s="5">
        <f t="shared" si="293"/>
        <v>-3.5260915978101317</v>
      </c>
      <c r="P280" s="5">
        <f t="shared" si="284"/>
        <v>1.7698587983007854</v>
      </c>
      <c r="Q280" s="5">
        <f t="shared" si="285"/>
        <v>-1.328272183424101</v>
      </c>
      <c r="R280" s="5">
        <f t="shared" si="286"/>
        <v>-2.797254986013753</v>
      </c>
      <c r="S280" s="5">
        <f t="shared" si="287"/>
        <v>564810.4445745441</v>
      </c>
      <c r="T280" s="5">
        <f t="shared" si="288"/>
        <v>10.7824760560405</v>
      </c>
      <c r="U280" s="5">
        <f t="shared" si="289"/>
        <v>569756.8344478013</v>
      </c>
      <c r="V280" s="10">
        <f t="shared" si="290"/>
        <v>-52.754818187948736</v>
      </c>
    </row>
    <row r="281" spans="1:22" ht="12.75">
      <c r="A281" s="5">
        <f>A280+$B$4/2</f>
        <v>0.5</v>
      </c>
      <c r="B281" s="5">
        <f t="shared" si="296"/>
        <v>3.2000000000000006</v>
      </c>
      <c r="C281" s="5">
        <f t="shared" si="273"/>
        <v>3.7000000000000006</v>
      </c>
      <c r="D281" s="5">
        <f t="shared" si="274"/>
        <v>-0.241</v>
      </c>
      <c r="E281" s="5">
        <f t="shared" si="275"/>
        <v>2.4590000000000005</v>
      </c>
      <c r="F281" s="5">
        <f t="shared" si="276"/>
        <v>2.9590000000000005</v>
      </c>
      <c r="G281" s="5">
        <f t="shared" si="277"/>
        <v>-294.43509285127163</v>
      </c>
      <c r="H281" s="5">
        <f t="shared" si="278"/>
        <v>1316.1862441133685</v>
      </c>
      <c r="I281" s="5">
        <f t="shared" si="279"/>
        <v>373.97276198905405</v>
      </c>
      <c r="J281" s="5">
        <f t="shared" si="280"/>
        <v>-718.4618206250418</v>
      </c>
      <c r="K281" s="5">
        <f t="shared" si="292"/>
        <v>-7.65619233922045</v>
      </c>
      <c r="L281" s="5">
        <f t="shared" si="281"/>
        <v>3.860362763918389</v>
      </c>
      <c r="M281" s="5">
        <f t="shared" si="282"/>
        <v>-2.876821971417832</v>
      </c>
      <c r="N281" s="5">
        <f t="shared" si="283"/>
        <v>-6.0809230654700945</v>
      </c>
      <c r="O281" s="5">
        <f t="shared" si="293"/>
        <v>-2.904122740613079</v>
      </c>
      <c r="P281" s="5">
        <f t="shared" si="284"/>
        <v>1.4566796970515918</v>
      </c>
      <c r="Q281" s="5">
        <f t="shared" si="285"/>
        <v>-1.0943897289822404</v>
      </c>
      <c r="R281" s="5">
        <f t="shared" si="286"/>
        <v>-2.3034338775350616</v>
      </c>
      <c r="S281" s="5">
        <f t="shared" si="287"/>
        <v>507486.54320778104</v>
      </c>
      <c r="T281" s="5">
        <f t="shared" si="288"/>
        <v>14.269424564966075</v>
      </c>
      <c r="U281" s="5">
        <f t="shared" si="289"/>
        <v>512882.8349087914</v>
      </c>
      <c r="V281" s="10">
        <f t="shared" si="290"/>
        <v>-294.2526354205668</v>
      </c>
    </row>
    <row r="282" spans="1:22" ht="12.75">
      <c r="A282" s="5">
        <f>A280+$B$4</f>
        <v>0.6000000000000001</v>
      </c>
      <c r="B282" s="5">
        <f t="shared" si="296"/>
        <v>3.2000000000000006</v>
      </c>
      <c r="C282" s="5">
        <f t="shared" si="273"/>
        <v>3.8000000000000007</v>
      </c>
      <c r="D282" s="5">
        <f t="shared" si="274"/>
        <v>-0.1409999999999999</v>
      </c>
      <c r="E282" s="5">
        <f t="shared" si="275"/>
        <v>2.4590000000000005</v>
      </c>
      <c r="F282" s="5">
        <f t="shared" si="276"/>
        <v>3.0590000000000006</v>
      </c>
      <c r="G282" s="5">
        <f t="shared" si="277"/>
        <v>-412.4534451169976</v>
      </c>
      <c r="H282" s="5">
        <f t="shared" si="278"/>
        <v>998.6353354305352</v>
      </c>
      <c r="I282" s="5">
        <f t="shared" si="279"/>
        <v>173.1483988102285</v>
      </c>
      <c r="J282" s="5">
        <f t="shared" si="280"/>
        <v>-655.7189295971157</v>
      </c>
      <c r="K282" s="5">
        <f t="shared" si="292"/>
        <v>-7.65619233922045</v>
      </c>
      <c r="L282" s="5">
        <f t="shared" si="281"/>
        <v>3.860362763918389</v>
      </c>
      <c r="M282" s="5">
        <f t="shared" si="282"/>
        <v>-2.876821971417832</v>
      </c>
      <c r="N282" s="5">
        <f t="shared" si="283"/>
        <v>-6.0809230654700945</v>
      </c>
      <c r="O282" s="5">
        <f t="shared" si="293"/>
        <v>-2.391718815843046</v>
      </c>
      <c r="P282" s="5">
        <f t="shared" si="284"/>
        <v>1.1989900322890321</v>
      </c>
      <c r="Q282" s="5">
        <f t="shared" si="285"/>
        <v>-0.9015746438682335</v>
      </c>
      <c r="R282" s="5">
        <f t="shared" si="286"/>
        <v>-1.8967363706681302</v>
      </c>
      <c r="S282" s="5">
        <f t="shared" si="287"/>
        <v>422029.53953041043</v>
      </c>
      <c r="T282" s="5">
        <f t="shared" si="288"/>
        <v>17.507418296957784</v>
      </c>
      <c r="U282" s="5">
        <f t="shared" si="289"/>
        <v>427483.46035544213</v>
      </c>
      <c r="V282" s="10">
        <f t="shared" si="290"/>
        <v>-412.2821976299219</v>
      </c>
    </row>
    <row r="283" spans="1:22" ht="12.75">
      <c r="A283" s="5">
        <f aca="true" t="shared" si="297" ref="A283:A291">A282+$B$4</f>
        <v>0.8</v>
      </c>
      <c r="B283" s="5">
        <f t="shared" si="296"/>
        <v>3.2000000000000006</v>
      </c>
      <c r="C283" s="5">
        <f t="shared" si="273"/>
        <v>4.000000000000001</v>
      </c>
      <c r="D283" s="5">
        <f t="shared" si="274"/>
        <v>0.05900000000000005</v>
      </c>
      <c r="E283" s="5">
        <f t="shared" si="275"/>
        <v>2.4590000000000005</v>
      </c>
      <c r="F283" s="5">
        <f t="shared" si="276"/>
        <v>3.259000000000001</v>
      </c>
      <c r="G283" s="5">
        <f t="shared" si="277"/>
        <v>-452.6219327078665</v>
      </c>
      <c r="H283" s="5">
        <f t="shared" si="278"/>
        <v>590.4286725788785</v>
      </c>
      <c r="I283" s="5">
        <f t="shared" si="279"/>
        <v>-19.755931513867324</v>
      </c>
      <c r="J283" s="5">
        <f t="shared" si="280"/>
        <v>-509.81172975433645</v>
      </c>
      <c r="K283" s="5">
        <f t="shared" si="292"/>
        <v>-7.65619233922045</v>
      </c>
      <c r="L283" s="5">
        <f t="shared" si="281"/>
        <v>3.860362763918389</v>
      </c>
      <c r="M283" s="5">
        <f t="shared" si="282"/>
        <v>-2.876821971417832</v>
      </c>
      <c r="N283" s="5">
        <f t="shared" si="283"/>
        <v>-6.0809230654700945</v>
      </c>
      <c r="O283" s="5">
        <f t="shared" si="293"/>
        <v>-1.6219576385270296</v>
      </c>
      <c r="P283" s="5">
        <f t="shared" si="284"/>
        <v>0.8124173646619777</v>
      </c>
      <c r="Q283" s="5">
        <f t="shared" si="285"/>
        <v>-0.6116920122035916</v>
      </c>
      <c r="R283" s="5">
        <f t="shared" si="286"/>
        <v>-1.285998424873033</v>
      </c>
      <c r="S283" s="5">
        <f t="shared" si="287"/>
        <v>253744.72560741607</v>
      </c>
      <c r="T283" s="5">
        <f t="shared" si="288"/>
        <v>22.991302309004862</v>
      </c>
      <c r="U283" s="5">
        <f t="shared" si="289"/>
        <v>258598.41942416562</v>
      </c>
      <c r="V283" s="10">
        <f t="shared" si="290"/>
        <v>-452.4698708635876</v>
      </c>
    </row>
    <row r="284" spans="1:22" ht="12.75">
      <c r="A284" s="5">
        <f t="shared" si="297"/>
        <v>1</v>
      </c>
      <c r="B284" s="5">
        <f t="shared" si="296"/>
        <v>3.2000000000000006</v>
      </c>
      <c r="C284" s="5">
        <f t="shared" si="273"/>
        <v>4.200000000000001</v>
      </c>
      <c r="D284" s="5">
        <f t="shared" si="274"/>
        <v>0.259</v>
      </c>
      <c r="E284" s="5">
        <f t="shared" si="275"/>
        <v>2.4590000000000005</v>
      </c>
      <c r="F284" s="5">
        <f t="shared" si="276"/>
        <v>3.459000000000001</v>
      </c>
      <c r="G284" s="5">
        <f t="shared" si="277"/>
        <v>-386.32834110216135</v>
      </c>
      <c r="H284" s="5">
        <f t="shared" si="278"/>
        <v>360.4789899925066</v>
      </c>
      <c r="I284" s="5">
        <f t="shared" si="279"/>
        <v>-76.40329869787413</v>
      </c>
      <c r="J284" s="5">
        <f t="shared" si="280"/>
        <v>-375.6008603916546</v>
      </c>
      <c r="K284" s="5">
        <f t="shared" si="292"/>
        <v>-7.65619233922045</v>
      </c>
      <c r="L284" s="5">
        <f t="shared" si="281"/>
        <v>3.860362763918389</v>
      </c>
      <c r="M284" s="5">
        <f t="shared" si="282"/>
        <v>-2.876821971417832</v>
      </c>
      <c r="N284" s="5">
        <f t="shared" si="283"/>
        <v>-6.0809230654700945</v>
      </c>
      <c r="O284" s="5">
        <f t="shared" si="293"/>
        <v>-1.0997902734980813</v>
      </c>
      <c r="P284" s="5">
        <f t="shared" si="284"/>
        <v>0.5505561591587925</v>
      </c>
      <c r="Q284" s="5">
        <f t="shared" si="285"/>
        <v>-0.41489650394547867</v>
      </c>
      <c r="R284" s="5">
        <f t="shared" si="286"/>
        <v>-0.8718581160472765</v>
      </c>
      <c r="S284" s="5">
        <f t="shared" si="287"/>
        <v>136544.98408154733</v>
      </c>
      <c r="T284" s="5">
        <f t="shared" si="288"/>
        <v>27.134357647305347</v>
      </c>
      <c r="U284" s="5">
        <f t="shared" si="289"/>
        <v>140421.82514647208</v>
      </c>
      <c r="V284" s="10">
        <f t="shared" si="290"/>
        <v>-386.19387179784326</v>
      </c>
    </row>
    <row r="285" spans="1:22" ht="12.75">
      <c r="A285" s="5">
        <f t="shared" si="297"/>
        <v>1.2</v>
      </c>
      <c r="B285" s="5">
        <f t="shared" si="296"/>
        <v>3.2000000000000006</v>
      </c>
      <c r="C285" s="5">
        <f aca="true" t="shared" si="298" ref="C285:C306">A285+B285</f>
        <v>4.4</v>
      </c>
      <c r="D285" s="5">
        <f aca="true" t="shared" si="299" ref="D285:D306">A285-$D$3</f>
        <v>0.45899999999999996</v>
      </c>
      <c r="E285" s="5">
        <f aca="true" t="shared" si="300" ref="E285:E306">B285-$E$3</f>
        <v>2.4590000000000005</v>
      </c>
      <c r="F285" s="5">
        <f aca="true" t="shared" si="301" ref="F285:F306">C285-$F$3</f>
        <v>3.6590000000000003</v>
      </c>
      <c r="G285" s="5">
        <f aca="true" t="shared" si="302" ref="G285:G306">$D$4*(EXP(-2*$D$5*D285)-2*EXP(-$D$5*D285))</f>
        <v>-298.41557978741827</v>
      </c>
      <c r="H285" s="5">
        <f aca="true" t="shared" si="303" ref="H285:H306">0.5*$D$4*(EXP(-2*$D$5*D285)+2*EXP(-$D$5*D285))</f>
        <v>226.09020545913793</v>
      </c>
      <c r="I285" s="5">
        <f aca="true" t="shared" si="304" ref="I285:I306">0.5*(G285*(1+$M$2)+H285*(1-$M$2))</f>
        <v>-80.74567891009745</v>
      </c>
      <c r="J285" s="5">
        <f aca="true" t="shared" si="305" ref="J285:J306">0.5*(G285*(1+$M$2)-H285*(1-$M$2))</f>
        <v>-268.4005494411819</v>
      </c>
      <c r="K285" s="5">
        <f t="shared" si="292"/>
        <v>-7.65619233922045</v>
      </c>
      <c r="L285" s="5">
        <f aca="true" t="shared" si="306" ref="L285:L306">0.5*$E$4*(EXP(-2*$E$5*E285)+2*EXP(-$E$5*E285))</f>
        <v>3.860362763918389</v>
      </c>
      <c r="M285" s="5">
        <f aca="true" t="shared" si="307" ref="M285:M306">0.5*(K285*(1+$M$2)+L285*(1-$M$2))</f>
        <v>-2.876821971417832</v>
      </c>
      <c r="N285" s="5">
        <f aca="true" t="shared" si="308" ref="N285:N306">0.5*(K285*(1+$M$2)-L285*(1-$M$2))</f>
        <v>-6.0809230654700945</v>
      </c>
      <c r="O285" s="5">
        <f t="shared" si="293"/>
        <v>-0.7456589885868586</v>
      </c>
      <c r="P285" s="5">
        <f aca="true" t="shared" si="309" ref="P285:P306">0.5*$F$4*(EXP(-2*$F$5*F285)+2*EXP(-$F$5*F285))</f>
        <v>0.3731332390530045</v>
      </c>
      <c r="Q285" s="5">
        <f aca="true" t="shared" si="310" ref="Q285:Q306">0.5*(O285*(1+$M$2)+P285*(1-$M$2))</f>
        <v>-0.2813602141163154</v>
      </c>
      <c r="R285" s="5">
        <f aca="true" t="shared" si="311" ref="R285:R306">0.5*(O285*(1+$M$2)-P285*(1-$M$2))</f>
        <v>-0.5910608025303091</v>
      </c>
      <c r="S285" s="5">
        <f aca="true" t="shared" si="312" ref="S285:S306">(J285-N285)^2</f>
        <v>68811.58638189305</v>
      </c>
      <c r="T285" s="5">
        <f aca="true" t="shared" si="313" ref="T285:T306">(N285-R285)^2</f>
        <v>30.138587666050338</v>
      </c>
      <c r="U285" s="5">
        <f aca="true" t="shared" si="314" ref="U285:U306">(R285-J285)^2</f>
        <v>71721.92220489607</v>
      </c>
      <c r="V285" s="10">
        <f t="shared" si="290"/>
        <v>-298.3000459242883</v>
      </c>
    </row>
    <row r="286" spans="1:22" ht="12.75">
      <c r="A286" s="5">
        <f t="shared" si="297"/>
        <v>1.4</v>
      </c>
      <c r="B286" s="5">
        <f t="shared" si="296"/>
        <v>3.2000000000000006</v>
      </c>
      <c r="C286" s="5">
        <f t="shared" si="298"/>
        <v>4.6000000000000005</v>
      </c>
      <c r="D286" s="5">
        <f t="shared" si="299"/>
        <v>0.6589999999999999</v>
      </c>
      <c r="E286" s="5">
        <f t="shared" si="300"/>
        <v>2.4590000000000005</v>
      </c>
      <c r="F286" s="5">
        <f t="shared" si="301"/>
        <v>3.8590000000000004</v>
      </c>
      <c r="G286" s="5">
        <f t="shared" si="302"/>
        <v>-219.075141359647</v>
      </c>
      <c r="H286" s="5">
        <f t="shared" si="303"/>
        <v>144.86561778831407</v>
      </c>
      <c r="I286" s="5">
        <f t="shared" si="304"/>
        <v>-68.03972631324316</v>
      </c>
      <c r="J286" s="5">
        <f t="shared" si="305"/>
        <v>-188.27818907754383</v>
      </c>
      <c r="K286" s="5">
        <f t="shared" si="292"/>
        <v>-7.65619233922045</v>
      </c>
      <c r="L286" s="5">
        <f t="shared" si="306"/>
        <v>3.860362763918389</v>
      </c>
      <c r="M286" s="5">
        <f t="shared" si="307"/>
        <v>-2.876821971417832</v>
      </c>
      <c r="N286" s="5">
        <f t="shared" si="308"/>
        <v>-6.0809230654700945</v>
      </c>
      <c r="O286" s="5">
        <f t="shared" si="293"/>
        <v>-0.5055260585586085</v>
      </c>
      <c r="P286" s="5">
        <f t="shared" si="309"/>
        <v>0.2529026022765405</v>
      </c>
      <c r="Q286" s="5">
        <f t="shared" si="310"/>
        <v>-0.19077816431202166</v>
      </c>
      <c r="R286" s="5">
        <f t="shared" si="311"/>
        <v>-0.4006873242015503</v>
      </c>
      <c r="S286" s="5">
        <f t="shared" si="312"/>
        <v>33195.84374227436</v>
      </c>
      <c r="T286" s="5">
        <f t="shared" si="313"/>
        <v>32.265078076384604</v>
      </c>
      <c r="U286" s="5">
        <f t="shared" si="314"/>
        <v>35297.95566507713</v>
      </c>
      <c r="V286" s="10">
        <f aca="true" t="shared" si="315" ref="V286:V307">(I286+M286+Q286-SQRT(0.5*(S286+T286+U286)))/(1+$M$2)</f>
        <v>-218.98298098625122</v>
      </c>
    </row>
    <row r="287" spans="1:22" ht="12.75">
      <c r="A287" s="5">
        <f t="shared" si="297"/>
        <v>1.5999999999999999</v>
      </c>
      <c r="B287" s="5">
        <f t="shared" si="296"/>
        <v>3.2000000000000006</v>
      </c>
      <c r="C287" s="5">
        <f t="shared" si="298"/>
        <v>4.800000000000001</v>
      </c>
      <c r="D287" s="5">
        <f t="shared" si="299"/>
        <v>0.8589999999999999</v>
      </c>
      <c r="E287" s="5">
        <f t="shared" si="300"/>
        <v>2.4590000000000005</v>
      </c>
      <c r="F287" s="5">
        <f t="shared" si="301"/>
        <v>4.059000000000001</v>
      </c>
      <c r="G287" s="5">
        <f t="shared" si="302"/>
        <v>-156.21874337216317</v>
      </c>
      <c r="H287" s="5">
        <f t="shared" si="303"/>
        <v>94.34287454002862</v>
      </c>
      <c r="I287" s="5">
        <f t="shared" si="304"/>
        <v>-52.23567193860358</v>
      </c>
      <c r="J287" s="5">
        <f t="shared" si="305"/>
        <v>-130.54025780682733</v>
      </c>
      <c r="K287" s="5">
        <f t="shared" si="292"/>
        <v>-7.65619233922045</v>
      </c>
      <c r="L287" s="5">
        <f t="shared" si="306"/>
        <v>3.860362763918389</v>
      </c>
      <c r="M287" s="5">
        <f t="shared" si="307"/>
        <v>-2.876821971417832</v>
      </c>
      <c r="N287" s="5">
        <f t="shared" si="308"/>
        <v>-6.0809230654700945</v>
      </c>
      <c r="O287" s="5">
        <f t="shared" si="293"/>
        <v>-0.34271134107377954</v>
      </c>
      <c r="P287" s="5">
        <f t="shared" si="309"/>
        <v>0.17141980537689408</v>
      </c>
      <c r="Q287" s="5">
        <f t="shared" si="310"/>
        <v>-0.12934691529674996</v>
      </c>
      <c r="R287" s="5">
        <f t="shared" si="311"/>
        <v>-0.2716253537595721</v>
      </c>
      <c r="S287" s="5">
        <f t="shared" si="312"/>
        <v>15490.126004261212</v>
      </c>
      <c r="T287" s="5">
        <f t="shared" si="313"/>
        <v>33.747939903285115</v>
      </c>
      <c r="U287" s="5">
        <f t="shared" si="314"/>
        <v>16969.91660119246</v>
      </c>
      <c r="V287" s="10">
        <f t="shared" si="315"/>
        <v>-156.15824815466053</v>
      </c>
    </row>
    <row r="288" spans="1:22" ht="12.75">
      <c r="A288" s="5">
        <f t="shared" si="297"/>
        <v>1.7999999999999998</v>
      </c>
      <c r="B288" s="5">
        <f t="shared" si="296"/>
        <v>3.2000000000000006</v>
      </c>
      <c r="C288" s="5">
        <f t="shared" si="298"/>
        <v>5</v>
      </c>
      <c r="D288" s="5">
        <f t="shared" si="299"/>
        <v>1.0589999999999997</v>
      </c>
      <c r="E288" s="5">
        <f t="shared" si="300"/>
        <v>2.4590000000000005</v>
      </c>
      <c r="F288" s="5">
        <f t="shared" si="301"/>
        <v>4.259</v>
      </c>
      <c r="G288" s="5">
        <f t="shared" si="302"/>
        <v>-109.44075847918613</v>
      </c>
      <c r="H288" s="5">
        <f t="shared" si="303"/>
        <v>62.179795665862805</v>
      </c>
      <c r="I288" s="5">
        <f t="shared" si="304"/>
        <v>-38.21822850899082</v>
      </c>
      <c r="J288" s="5">
        <f t="shared" si="305"/>
        <v>-89.82745891165695</v>
      </c>
      <c r="K288" s="5">
        <f t="shared" si="292"/>
        <v>-7.65619233922045</v>
      </c>
      <c r="L288" s="5">
        <f t="shared" si="306"/>
        <v>3.860362763918389</v>
      </c>
      <c r="M288" s="5">
        <f t="shared" si="307"/>
        <v>-2.876821971417832</v>
      </c>
      <c r="N288" s="5">
        <f t="shared" si="308"/>
        <v>-6.0809230654700945</v>
      </c>
      <c r="O288" s="5">
        <f t="shared" si="293"/>
        <v>-0.23232768329059109</v>
      </c>
      <c r="P288" s="5">
        <f t="shared" si="309"/>
        <v>0.11619331208573767</v>
      </c>
      <c r="Q288" s="5">
        <f t="shared" si="310"/>
        <v>-0.08769147020941465</v>
      </c>
      <c r="R288" s="5">
        <f t="shared" si="311"/>
        <v>-0.18413191924057692</v>
      </c>
      <c r="S288" s="5">
        <f t="shared" si="312"/>
        <v>7013.4822662366605</v>
      </c>
      <c r="T288" s="5">
        <f t="shared" si="313"/>
        <v>34.77214582225083</v>
      </c>
      <c r="U288" s="5">
        <f t="shared" si="314"/>
        <v>8035.926074269287</v>
      </c>
      <c r="V288" s="10">
        <f t="shared" si="315"/>
        <v>-109.42559869422274</v>
      </c>
    </row>
    <row r="289" spans="1:22" ht="12.75">
      <c r="A289" s="5">
        <f t="shared" si="297"/>
        <v>1.9999999999999998</v>
      </c>
      <c r="B289" s="5">
        <f t="shared" si="296"/>
        <v>3.2000000000000006</v>
      </c>
      <c r="C289" s="5">
        <f t="shared" si="298"/>
        <v>5.2</v>
      </c>
      <c r="D289" s="5">
        <f t="shared" si="299"/>
        <v>1.259</v>
      </c>
      <c r="E289" s="5">
        <f t="shared" si="300"/>
        <v>2.4590000000000005</v>
      </c>
      <c r="F289" s="5">
        <f t="shared" si="301"/>
        <v>4.4590000000000005</v>
      </c>
      <c r="G289" s="5">
        <f t="shared" si="302"/>
        <v>-75.81544389394756</v>
      </c>
      <c r="H289" s="5">
        <f t="shared" si="303"/>
        <v>41.335379792672434</v>
      </c>
      <c r="I289" s="5">
        <f t="shared" si="304"/>
        <v>-27.19785206400026</v>
      </c>
      <c r="J289" s="5">
        <f t="shared" si="305"/>
        <v>-61.506217291918375</v>
      </c>
      <c r="K289" s="5">
        <f aca="true" t="shared" si="316" ref="K289:K316">$E$4*(EXP(-2*$E$5*E289)-2*EXP(-$E$5*E289))</f>
        <v>-7.65619233922045</v>
      </c>
      <c r="L289" s="5">
        <f t="shared" si="306"/>
        <v>3.860362763918389</v>
      </c>
      <c r="M289" s="5">
        <f t="shared" si="307"/>
        <v>-2.876821971417832</v>
      </c>
      <c r="N289" s="5">
        <f t="shared" si="308"/>
        <v>-6.0809230654700945</v>
      </c>
      <c r="O289" s="5">
        <f aca="true" t="shared" si="317" ref="O289:O316">$F$4*(EXP(-2*$F$5*F289)-2*EXP(-$F$5*F289))</f>
        <v>-0.1574943625087393</v>
      </c>
      <c r="P289" s="5">
        <f t="shared" si="309"/>
        <v>0.07876072314298736</v>
      </c>
      <c r="Q289" s="5">
        <f t="shared" si="310"/>
        <v>-0.059448501963272726</v>
      </c>
      <c r="R289" s="5">
        <f t="shared" si="311"/>
        <v>-0.12481990217195224</v>
      </c>
      <c r="S289" s="5">
        <f t="shared" si="312"/>
        <v>3071.963240088361</v>
      </c>
      <c r="T289" s="5">
        <f t="shared" si="313"/>
        <v>35.47516489185014</v>
      </c>
      <c r="U289" s="5">
        <f t="shared" si="314"/>
        <v>3767.6759455179695</v>
      </c>
      <c r="V289" s="10">
        <f t="shared" si="315"/>
        <v>-75.86735651735839</v>
      </c>
    </row>
    <row r="290" spans="1:22" ht="12.75">
      <c r="A290" s="5">
        <f t="shared" si="297"/>
        <v>2.1999999999999997</v>
      </c>
      <c r="B290" s="5">
        <f t="shared" si="296"/>
        <v>3.2000000000000006</v>
      </c>
      <c r="C290" s="5">
        <f t="shared" si="298"/>
        <v>5.4</v>
      </c>
      <c r="D290" s="5">
        <f t="shared" si="299"/>
        <v>1.4589999999999996</v>
      </c>
      <c r="E290" s="5">
        <f t="shared" si="300"/>
        <v>2.4590000000000005</v>
      </c>
      <c r="F290" s="5">
        <f t="shared" si="301"/>
        <v>4.659000000000001</v>
      </c>
      <c r="G290" s="5">
        <f t="shared" si="302"/>
        <v>-52.141473426970435</v>
      </c>
      <c r="H290" s="5">
        <f t="shared" si="303"/>
        <v>27.64577122500595</v>
      </c>
      <c r="I290" s="5">
        <f t="shared" si="304"/>
        <v>-19.029766896400233</v>
      </c>
      <c r="J290" s="5">
        <f t="shared" si="305"/>
        <v>-41.975757013155174</v>
      </c>
      <c r="K290" s="5">
        <f t="shared" si="316"/>
        <v>-7.65619233922045</v>
      </c>
      <c r="L290" s="5">
        <f t="shared" si="306"/>
        <v>3.860362763918389</v>
      </c>
      <c r="M290" s="5">
        <f t="shared" si="307"/>
        <v>-2.876821971417832</v>
      </c>
      <c r="N290" s="5">
        <f t="shared" si="308"/>
        <v>-6.0809230654700945</v>
      </c>
      <c r="O290" s="5">
        <f t="shared" si="317"/>
        <v>-0.10676363384472842</v>
      </c>
      <c r="P290" s="5">
        <f t="shared" si="309"/>
        <v>0.05338803952184299</v>
      </c>
      <c r="Q290" s="5">
        <f t="shared" si="310"/>
        <v>-0.040300689397601286</v>
      </c>
      <c r="R290" s="5">
        <f t="shared" si="311"/>
        <v>-0.08461276220073097</v>
      </c>
      <c r="S290" s="5">
        <f t="shared" si="312"/>
        <v>1288.4391041318852</v>
      </c>
      <c r="T290" s="5">
        <f t="shared" si="313"/>
        <v>35.95573725309433</v>
      </c>
      <c r="U290" s="5">
        <f t="shared" si="314"/>
        <v>1754.8679666542732</v>
      </c>
      <c r="V290" s="10">
        <f t="shared" si="315"/>
        <v>-52.29489458906793</v>
      </c>
    </row>
    <row r="291" spans="1:22" ht="12.75">
      <c r="A291" s="5">
        <f t="shared" si="297"/>
        <v>2.4</v>
      </c>
      <c r="B291" s="5">
        <f t="shared" si="296"/>
        <v>3.2000000000000006</v>
      </c>
      <c r="C291" s="5">
        <f t="shared" si="298"/>
        <v>5.6000000000000005</v>
      </c>
      <c r="D291" s="5">
        <f t="shared" si="299"/>
        <v>1.6589999999999998</v>
      </c>
      <c r="E291" s="5">
        <f t="shared" si="300"/>
        <v>2.4590000000000005</v>
      </c>
      <c r="F291" s="5">
        <f t="shared" si="301"/>
        <v>4.859000000000001</v>
      </c>
      <c r="G291" s="5">
        <f t="shared" si="302"/>
        <v>-35.689059945385516</v>
      </c>
      <c r="H291" s="5">
        <f t="shared" si="303"/>
        <v>18.568270154518203</v>
      </c>
      <c r="I291" s="5">
        <f t="shared" si="304"/>
        <v>-13.172267953925472</v>
      </c>
      <c r="J291" s="5">
        <f t="shared" si="305"/>
        <v>-28.58393218217558</v>
      </c>
      <c r="K291" s="5">
        <f t="shared" si="316"/>
        <v>-7.65619233922045</v>
      </c>
      <c r="L291" s="5">
        <f t="shared" si="306"/>
        <v>3.860362763918389</v>
      </c>
      <c r="M291" s="5">
        <f t="shared" si="307"/>
        <v>-2.876821971417832</v>
      </c>
      <c r="N291" s="5">
        <f t="shared" si="308"/>
        <v>-6.0809230654700945</v>
      </c>
      <c r="O291" s="5">
        <f t="shared" si="317"/>
        <v>-0.07237320515100937</v>
      </c>
      <c r="P291" s="5">
        <f t="shared" si="309"/>
        <v>0.036189461906678225</v>
      </c>
      <c r="Q291" s="5">
        <f t="shared" si="310"/>
        <v>-0.027319698322069014</v>
      </c>
      <c r="R291" s="5">
        <f t="shared" si="311"/>
        <v>-0.05735695170461194</v>
      </c>
      <c r="S291" s="5">
        <f t="shared" si="312"/>
        <v>506.38541930653014</v>
      </c>
      <c r="T291" s="5">
        <f t="shared" si="313"/>
        <v>36.2833487269038</v>
      </c>
      <c r="U291" s="5">
        <f t="shared" si="314"/>
        <v>813.7654943797197</v>
      </c>
      <c r="V291" s="10">
        <f t="shared" si="315"/>
        <v>-35.99915543534994</v>
      </c>
    </row>
    <row r="292" spans="1:22" ht="12.75">
      <c r="A292" s="5">
        <f aca="true" t="shared" si="318" ref="A292:A297">A291+$B$4</f>
        <v>2.6</v>
      </c>
      <c r="B292" s="5">
        <f aca="true" t="shared" si="319" ref="B292:B297">B274+$B$5</f>
        <v>3.2000000000000006</v>
      </c>
      <c r="C292" s="5">
        <f t="shared" si="298"/>
        <v>5.800000000000001</v>
      </c>
      <c r="D292" s="5">
        <f t="shared" si="299"/>
        <v>1.859</v>
      </c>
      <c r="E292" s="5">
        <f t="shared" si="300"/>
        <v>2.4590000000000005</v>
      </c>
      <c r="F292" s="5">
        <f t="shared" si="301"/>
        <v>5.059000000000001</v>
      </c>
      <c r="G292" s="5">
        <f t="shared" si="302"/>
        <v>-24.35057460081435</v>
      </c>
      <c r="H292" s="5">
        <f t="shared" si="303"/>
        <v>12.507851347072405</v>
      </c>
      <c r="I292" s="5">
        <f t="shared" si="304"/>
        <v>-9.054327832441345</v>
      </c>
      <c r="J292" s="5">
        <f t="shared" si="305"/>
        <v>-19.435844450511443</v>
      </c>
      <c r="K292" s="5">
        <f t="shared" si="316"/>
        <v>-7.65619233922045</v>
      </c>
      <c r="L292" s="5">
        <f t="shared" si="306"/>
        <v>3.860362763918389</v>
      </c>
      <c r="M292" s="5">
        <f t="shared" si="307"/>
        <v>-2.876821971417832</v>
      </c>
      <c r="N292" s="5">
        <f t="shared" si="308"/>
        <v>-6.0809230654700945</v>
      </c>
      <c r="O292" s="5">
        <f t="shared" si="317"/>
        <v>-0.04906023667312297</v>
      </c>
      <c r="P292" s="5">
        <f t="shared" si="309"/>
        <v>0.02453143222070072</v>
      </c>
      <c r="Q292" s="5">
        <f t="shared" si="310"/>
        <v>-0.018519694082186136</v>
      </c>
      <c r="R292" s="5">
        <f t="shared" si="311"/>
        <v>-0.038880782825367735</v>
      </c>
      <c r="S292" s="5">
        <f t="shared" si="312"/>
        <v>178.3539252006347</v>
      </c>
      <c r="T292" s="5">
        <f t="shared" si="313"/>
        <v>36.506274945266696</v>
      </c>
      <c r="U292" s="5">
        <f t="shared" si="314"/>
        <v>376.2421995255337</v>
      </c>
      <c r="V292" s="10">
        <f t="shared" si="315"/>
        <v>-24.907070166182542</v>
      </c>
    </row>
    <row r="293" spans="1:22" ht="12.75">
      <c r="A293" s="5">
        <f t="shared" si="318"/>
        <v>2.8000000000000003</v>
      </c>
      <c r="B293" s="5">
        <f t="shared" si="319"/>
        <v>3.2000000000000006</v>
      </c>
      <c r="C293" s="5">
        <f t="shared" si="298"/>
        <v>6.000000000000001</v>
      </c>
      <c r="D293" s="5">
        <f t="shared" si="299"/>
        <v>2.059</v>
      </c>
      <c r="E293" s="5">
        <f t="shared" si="300"/>
        <v>2.4590000000000005</v>
      </c>
      <c r="F293" s="5">
        <f t="shared" si="301"/>
        <v>5.259000000000001</v>
      </c>
      <c r="G293" s="5">
        <f t="shared" si="302"/>
        <v>-16.57913933328781</v>
      </c>
      <c r="H293" s="5">
        <f t="shared" si="303"/>
        <v>8.442385342644368</v>
      </c>
      <c r="I293" s="5">
        <f t="shared" si="304"/>
        <v>-6.195206592775955</v>
      </c>
      <c r="J293" s="5">
        <f t="shared" si="305"/>
        <v>-13.202386427170781</v>
      </c>
      <c r="K293" s="5">
        <f t="shared" si="316"/>
        <v>-7.65619233922045</v>
      </c>
      <c r="L293" s="5">
        <f t="shared" si="306"/>
        <v>3.860362763918389</v>
      </c>
      <c r="M293" s="5">
        <f t="shared" si="307"/>
        <v>-2.876821971417832</v>
      </c>
      <c r="N293" s="5">
        <f t="shared" si="308"/>
        <v>-6.0809230654700945</v>
      </c>
      <c r="O293" s="5">
        <f t="shared" si="317"/>
        <v>-0.03325674121694303</v>
      </c>
      <c r="P293" s="5">
        <f t="shared" si="309"/>
        <v>0.016628974348096827</v>
      </c>
      <c r="Q293" s="5">
        <f t="shared" si="310"/>
        <v>-0.012554169257451491</v>
      </c>
      <c r="R293" s="5">
        <f t="shared" si="311"/>
        <v>-0.026356217966371855</v>
      </c>
      <c r="S293" s="5">
        <f t="shared" si="312"/>
        <v>50.71524041204525</v>
      </c>
      <c r="T293" s="5">
        <f t="shared" si="313"/>
        <v>36.65777971089117</v>
      </c>
      <c r="U293" s="5">
        <f t="shared" si="314"/>
        <v>173.60777207386718</v>
      </c>
      <c r="V293" s="10">
        <f t="shared" si="315"/>
        <v>-17.528053019794537</v>
      </c>
    </row>
    <row r="294" spans="1:22" ht="12.75">
      <c r="A294" s="5">
        <f t="shared" si="318"/>
        <v>3.0000000000000004</v>
      </c>
      <c r="B294" s="5">
        <f t="shared" si="319"/>
        <v>3.2000000000000006</v>
      </c>
      <c r="C294" s="5">
        <f t="shared" si="298"/>
        <v>6.200000000000001</v>
      </c>
      <c r="D294" s="5">
        <f t="shared" si="299"/>
        <v>2.2590000000000003</v>
      </c>
      <c r="E294" s="5">
        <f t="shared" si="300"/>
        <v>2.4590000000000005</v>
      </c>
      <c r="F294" s="5">
        <f t="shared" si="301"/>
        <v>5.459000000000001</v>
      </c>
      <c r="G294" s="5">
        <f t="shared" si="302"/>
        <v>-11.271867554491662</v>
      </c>
      <c r="H294" s="5">
        <f t="shared" si="303"/>
        <v>5.7061537275550895</v>
      </c>
      <c r="I294" s="5">
        <f t="shared" si="304"/>
        <v>-4.22598872244226</v>
      </c>
      <c r="J294" s="5">
        <f t="shared" si="305"/>
        <v>-8.962096316312984</v>
      </c>
      <c r="K294" s="5">
        <f t="shared" si="316"/>
        <v>-7.65619233922045</v>
      </c>
      <c r="L294" s="5">
        <f t="shared" si="306"/>
        <v>3.860362763918389</v>
      </c>
      <c r="M294" s="5">
        <f t="shared" si="307"/>
        <v>-2.876821971417832</v>
      </c>
      <c r="N294" s="5">
        <f t="shared" si="308"/>
        <v>-6.0809230654700945</v>
      </c>
      <c r="O294" s="5">
        <f t="shared" si="317"/>
        <v>-0.022543873363156823</v>
      </c>
      <c r="P294" s="5">
        <f t="shared" si="309"/>
        <v>0.011272214104468511</v>
      </c>
      <c r="Q294" s="5">
        <f t="shared" si="310"/>
        <v>-0.008510197064092308</v>
      </c>
      <c r="R294" s="5">
        <f t="shared" si="311"/>
        <v>-0.01786613477080117</v>
      </c>
      <c r="S294" s="5">
        <f t="shared" si="312"/>
        <v>8.301159301372582</v>
      </c>
      <c r="T294" s="5">
        <f t="shared" si="313"/>
        <v>36.76065934490073</v>
      </c>
      <c r="U294" s="5">
        <f t="shared" si="314"/>
        <v>79.99925354041011</v>
      </c>
      <c r="V294" s="10">
        <f t="shared" si="315"/>
        <v>-12.836706049251953</v>
      </c>
    </row>
    <row r="295" spans="1:22" ht="12.75">
      <c r="A295" s="5">
        <f t="shared" si="318"/>
        <v>3.2000000000000006</v>
      </c>
      <c r="B295" s="5">
        <f t="shared" si="319"/>
        <v>3.2000000000000006</v>
      </c>
      <c r="C295" s="5">
        <f t="shared" si="298"/>
        <v>6.400000000000001</v>
      </c>
      <c r="D295" s="5">
        <f t="shared" si="299"/>
        <v>2.4590000000000005</v>
      </c>
      <c r="E295" s="5">
        <f t="shared" si="300"/>
        <v>2.4590000000000005</v>
      </c>
      <c r="F295" s="5">
        <f t="shared" si="301"/>
        <v>5.659000000000002</v>
      </c>
      <c r="G295" s="5">
        <f t="shared" si="302"/>
        <v>-7.65619233922045</v>
      </c>
      <c r="H295" s="5">
        <f t="shared" si="303"/>
        <v>3.860362763918389</v>
      </c>
      <c r="I295" s="5">
        <f t="shared" si="304"/>
        <v>-2.876821971417832</v>
      </c>
      <c r="J295" s="5">
        <f t="shared" si="305"/>
        <v>-6.0809230654700945</v>
      </c>
      <c r="K295" s="5">
        <f t="shared" si="316"/>
        <v>-7.65619233922045</v>
      </c>
      <c r="L295" s="5">
        <f t="shared" si="306"/>
        <v>3.860362763918389</v>
      </c>
      <c r="M295" s="5">
        <f t="shared" si="307"/>
        <v>-2.876821971417832</v>
      </c>
      <c r="N295" s="5">
        <f t="shared" si="308"/>
        <v>-6.0809230654700945</v>
      </c>
      <c r="O295" s="5">
        <f t="shared" si="317"/>
        <v>-0.01528187219248025</v>
      </c>
      <c r="P295" s="5">
        <f t="shared" si="309"/>
        <v>0.007641063574140742</v>
      </c>
      <c r="Q295" s="5">
        <f t="shared" si="310"/>
        <v>-0.0057688538493325375</v>
      </c>
      <c r="R295" s="5">
        <f t="shared" si="311"/>
        <v>-0.012110936615869353</v>
      </c>
      <c r="S295" s="5">
        <f t="shared" si="312"/>
        <v>0</v>
      </c>
      <c r="T295" s="5">
        <f t="shared" si="313"/>
        <v>36.83048065532815</v>
      </c>
      <c r="U295" s="5">
        <f t="shared" si="314"/>
        <v>36.83048065532815</v>
      </c>
      <c r="V295" s="10">
        <f t="shared" si="315"/>
        <v>-10.109593953452325</v>
      </c>
    </row>
    <row r="296" spans="1:22" ht="12.75">
      <c r="A296" s="5">
        <f t="shared" si="318"/>
        <v>3.400000000000001</v>
      </c>
      <c r="B296" s="5">
        <f t="shared" si="319"/>
        <v>3.2000000000000006</v>
      </c>
      <c r="C296" s="5">
        <f t="shared" si="298"/>
        <v>6.600000000000001</v>
      </c>
      <c r="D296" s="5">
        <f t="shared" si="299"/>
        <v>2.6590000000000007</v>
      </c>
      <c r="E296" s="5">
        <f t="shared" si="300"/>
        <v>2.4590000000000005</v>
      </c>
      <c r="F296" s="5">
        <f t="shared" si="301"/>
        <v>5.859000000000002</v>
      </c>
      <c r="G296" s="5">
        <f t="shared" si="302"/>
        <v>-5.1969476111796915</v>
      </c>
      <c r="H296" s="5">
        <f t="shared" si="303"/>
        <v>2.613300547899721</v>
      </c>
      <c r="I296" s="5">
        <f t="shared" si="304"/>
        <v>-1.9556946251617353</v>
      </c>
      <c r="J296" s="5">
        <f t="shared" si="305"/>
        <v>-4.124734079918504</v>
      </c>
      <c r="K296" s="5">
        <f t="shared" si="316"/>
        <v>-7.65619233922045</v>
      </c>
      <c r="L296" s="5">
        <f t="shared" si="306"/>
        <v>3.860362763918389</v>
      </c>
      <c r="M296" s="5">
        <f t="shared" si="307"/>
        <v>-2.876821971417832</v>
      </c>
      <c r="N296" s="5">
        <f t="shared" si="308"/>
        <v>-6.0809230654700945</v>
      </c>
      <c r="O296" s="5">
        <f t="shared" si="317"/>
        <v>-0.0103591479480417</v>
      </c>
      <c r="P296" s="5">
        <f t="shared" si="309"/>
        <v>0.005179632551073158</v>
      </c>
      <c r="Q296" s="5">
        <f t="shared" si="310"/>
        <v>-0.003910554040909033</v>
      </c>
      <c r="R296" s="5">
        <f t="shared" si="311"/>
        <v>-0.008209649058299755</v>
      </c>
      <c r="S296" s="5">
        <f t="shared" si="312"/>
        <v>3.826675347193361</v>
      </c>
      <c r="T296" s="5">
        <f t="shared" si="313"/>
        <v>36.877848237867816</v>
      </c>
      <c r="U296" s="5">
        <f t="shared" si="314"/>
        <v>16.94577338986893</v>
      </c>
      <c r="V296" s="10">
        <f t="shared" si="315"/>
        <v>-8.722506715660854</v>
      </c>
    </row>
    <row r="297" spans="1:22" ht="12.75">
      <c r="A297" s="5">
        <f t="shared" si="318"/>
        <v>3.600000000000001</v>
      </c>
      <c r="B297" s="5">
        <f t="shared" si="319"/>
        <v>3.2000000000000006</v>
      </c>
      <c r="C297" s="5">
        <f t="shared" si="298"/>
        <v>6.800000000000002</v>
      </c>
      <c r="D297" s="5">
        <f t="shared" si="299"/>
        <v>2.859000000000001</v>
      </c>
      <c r="E297" s="5">
        <f t="shared" si="300"/>
        <v>2.4590000000000005</v>
      </c>
      <c r="F297" s="5">
        <f t="shared" si="301"/>
        <v>6.059000000000002</v>
      </c>
      <c r="G297" s="5">
        <f t="shared" si="302"/>
        <v>-3.526091597810128</v>
      </c>
      <c r="H297" s="5">
        <f t="shared" si="303"/>
        <v>1.7698587983007839</v>
      </c>
      <c r="I297" s="5">
        <f t="shared" si="304"/>
        <v>-1.3282721834240996</v>
      </c>
      <c r="J297" s="5">
        <f t="shared" si="305"/>
        <v>-2.79725498601375</v>
      </c>
      <c r="K297" s="5">
        <f t="shared" si="316"/>
        <v>-7.65619233922045</v>
      </c>
      <c r="L297" s="5">
        <f t="shared" si="306"/>
        <v>3.860362763918389</v>
      </c>
      <c r="M297" s="5">
        <f t="shared" si="307"/>
        <v>-2.876821971417832</v>
      </c>
      <c r="N297" s="5">
        <f t="shared" si="308"/>
        <v>-6.0809230654700945</v>
      </c>
      <c r="O297" s="5">
        <f t="shared" si="317"/>
        <v>-0.00702216665389287</v>
      </c>
      <c r="P297" s="5">
        <f t="shared" si="309"/>
        <v>0.003511110243541709</v>
      </c>
      <c r="Q297" s="5">
        <f t="shared" si="310"/>
        <v>-0.0026508567414575196</v>
      </c>
      <c r="R297" s="5">
        <f t="shared" si="311"/>
        <v>-0.0055650782435971375</v>
      </c>
      <c r="S297" s="5">
        <f t="shared" si="312"/>
        <v>10.782476056040519</v>
      </c>
      <c r="T297" s="5">
        <f t="shared" si="313"/>
        <v>36.9099746729568</v>
      </c>
      <c r="U297" s="5">
        <f t="shared" si="314"/>
        <v>7.793532541145724</v>
      </c>
      <c r="V297" s="10">
        <f t="shared" si="315"/>
        <v>-8.098210804652638</v>
      </c>
    </row>
    <row r="298" spans="1:22" ht="12.75">
      <c r="A298" s="5">
        <f>$B$3</f>
        <v>0.4</v>
      </c>
      <c r="B298" s="5">
        <f aca="true" t="shared" si="320" ref="B298:B309">B280+$B$5</f>
        <v>3.400000000000001</v>
      </c>
      <c r="C298" s="5">
        <f t="shared" si="298"/>
        <v>3.8000000000000007</v>
      </c>
      <c r="D298" s="5">
        <f t="shared" si="299"/>
        <v>-0.34099999999999997</v>
      </c>
      <c r="E298" s="5">
        <f t="shared" si="300"/>
        <v>2.6590000000000007</v>
      </c>
      <c r="F298" s="5">
        <f t="shared" si="301"/>
        <v>3.0590000000000006</v>
      </c>
      <c r="G298" s="5">
        <f t="shared" si="302"/>
        <v>-52.95022538305611</v>
      </c>
      <c r="H298" s="5">
        <f t="shared" si="303"/>
        <v>1750.9488172629635</v>
      </c>
      <c r="I298" s="5">
        <f t="shared" si="304"/>
        <v>695.667877315042</v>
      </c>
      <c r="J298" s="5">
        <f t="shared" si="305"/>
        <v>-757.6196410132177</v>
      </c>
      <c r="K298" s="5">
        <f t="shared" si="316"/>
        <v>-5.1969476111796915</v>
      </c>
      <c r="L298" s="5">
        <f t="shared" si="306"/>
        <v>2.613300547899721</v>
      </c>
      <c r="M298" s="5">
        <f t="shared" si="307"/>
        <v>-1.9556946251617353</v>
      </c>
      <c r="N298" s="5">
        <f t="shared" si="308"/>
        <v>-4.124734079918504</v>
      </c>
      <c r="O298" s="5">
        <f t="shared" si="317"/>
        <v>-2.391718815843046</v>
      </c>
      <c r="P298" s="5">
        <f t="shared" si="309"/>
        <v>1.1989900322890321</v>
      </c>
      <c r="Q298" s="5">
        <f t="shared" si="310"/>
        <v>-0.9015746438682335</v>
      </c>
      <c r="R298" s="5">
        <f t="shared" si="311"/>
        <v>-1.8967363706681302</v>
      </c>
      <c r="S298" s="5">
        <f t="shared" si="312"/>
        <v>567754.5747744212</v>
      </c>
      <c r="T298" s="5">
        <f t="shared" si="313"/>
        <v>4.963973792424913</v>
      </c>
      <c r="U298" s="5">
        <f t="shared" si="314"/>
        <v>571117.1086013721</v>
      </c>
      <c r="V298" s="10">
        <f t="shared" si="315"/>
        <v>-52.821166295391265</v>
      </c>
    </row>
    <row r="299" spans="1:22" ht="12.75">
      <c r="A299" s="5">
        <f>A298+$B$4/2</f>
        <v>0.5</v>
      </c>
      <c r="B299" s="5">
        <f t="shared" si="320"/>
        <v>3.400000000000001</v>
      </c>
      <c r="C299" s="5">
        <f t="shared" si="298"/>
        <v>3.900000000000001</v>
      </c>
      <c r="D299" s="5">
        <f t="shared" si="299"/>
        <v>-0.241</v>
      </c>
      <c r="E299" s="5">
        <f t="shared" si="300"/>
        <v>2.6590000000000007</v>
      </c>
      <c r="F299" s="5">
        <f t="shared" si="301"/>
        <v>3.1590000000000007</v>
      </c>
      <c r="G299" s="5">
        <f t="shared" si="302"/>
        <v>-294.43509285127163</v>
      </c>
      <c r="H299" s="5">
        <f t="shared" si="303"/>
        <v>1316.1862441133685</v>
      </c>
      <c r="I299" s="5">
        <f t="shared" si="304"/>
        <v>373.97276198905405</v>
      </c>
      <c r="J299" s="5">
        <f t="shared" si="305"/>
        <v>-718.4618206250418</v>
      </c>
      <c r="K299" s="5">
        <f t="shared" si="316"/>
        <v>-5.1969476111796915</v>
      </c>
      <c r="L299" s="5">
        <f t="shared" si="306"/>
        <v>2.613300547899721</v>
      </c>
      <c r="M299" s="5">
        <f t="shared" si="307"/>
        <v>-1.9556946251617353</v>
      </c>
      <c r="N299" s="5">
        <f t="shared" si="308"/>
        <v>-4.124734079918504</v>
      </c>
      <c r="O299" s="5">
        <f t="shared" si="317"/>
        <v>-1.9696256582669873</v>
      </c>
      <c r="P299" s="5">
        <f t="shared" si="309"/>
        <v>0.986934984942617</v>
      </c>
      <c r="Q299" s="5">
        <f t="shared" si="310"/>
        <v>-0.7426529913350014</v>
      </c>
      <c r="R299" s="5">
        <f t="shared" si="311"/>
        <v>-1.5618090288373736</v>
      </c>
      <c r="S299" s="5">
        <f t="shared" si="312"/>
        <v>510277.4732137749</v>
      </c>
      <c r="T299" s="5">
        <f t="shared" si="313"/>
        <v>6.5685848174592145</v>
      </c>
      <c r="U299" s="5">
        <f t="shared" si="314"/>
        <v>513945.62662663806</v>
      </c>
      <c r="V299" s="10">
        <f t="shared" si="315"/>
        <v>-294.314168182937</v>
      </c>
    </row>
    <row r="300" spans="1:22" ht="12.75">
      <c r="A300" s="5">
        <f>A298+$B$4</f>
        <v>0.6000000000000001</v>
      </c>
      <c r="B300" s="5">
        <f t="shared" si="320"/>
        <v>3.400000000000001</v>
      </c>
      <c r="C300" s="5">
        <f t="shared" si="298"/>
        <v>4.000000000000001</v>
      </c>
      <c r="D300" s="5">
        <f t="shared" si="299"/>
        <v>-0.1409999999999999</v>
      </c>
      <c r="E300" s="5">
        <f t="shared" si="300"/>
        <v>2.6590000000000007</v>
      </c>
      <c r="F300" s="5">
        <f t="shared" si="301"/>
        <v>3.259000000000001</v>
      </c>
      <c r="G300" s="5">
        <f t="shared" si="302"/>
        <v>-412.4534451169976</v>
      </c>
      <c r="H300" s="5">
        <f t="shared" si="303"/>
        <v>998.6353354305352</v>
      </c>
      <c r="I300" s="5">
        <f t="shared" si="304"/>
        <v>173.1483988102285</v>
      </c>
      <c r="J300" s="5">
        <f t="shared" si="305"/>
        <v>-655.7189295971157</v>
      </c>
      <c r="K300" s="5">
        <f t="shared" si="316"/>
        <v>-5.1969476111796915</v>
      </c>
      <c r="L300" s="5">
        <f t="shared" si="306"/>
        <v>2.613300547899721</v>
      </c>
      <c r="M300" s="5">
        <f t="shared" si="307"/>
        <v>-1.9556946251617353</v>
      </c>
      <c r="N300" s="5">
        <f t="shared" si="308"/>
        <v>-4.124734079918504</v>
      </c>
      <c r="O300" s="5">
        <f t="shared" si="317"/>
        <v>-1.6219576385270296</v>
      </c>
      <c r="P300" s="5">
        <f t="shared" si="309"/>
        <v>0.8124173646619777</v>
      </c>
      <c r="Q300" s="5">
        <f t="shared" si="310"/>
        <v>-0.6116920122035916</v>
      </c>
      <c r="R300" s="5">
        <f t="shared" si="311"/>
        <v>-1.285998424873033</v>
      </c>
      <c r="S300" s="5">
        <f t="shared" si="312"/>
        <v>424574.99563170335</v>
      </c>
      <c r="T300" s="5">
        <f t="shared" si="313"/>
        <v>8.058420119226438</v>
      </c>
      <c r="U300" s="5">
        <f t="shared" si="314"/>
        <v>428282.4614026933</v>
      </c>
      <c r="V300" s="10">
        <f t="shared" si="315"/>
        <v>-412.33946905052784</v>
      </c>
    </row>
    <row r="301" spans="1:22" ht="12.75">
      <c r="A301" s="5">
        <f aca="true" t="shared" si="321" ref="A301:A309">A300+$B$4</f>
        <v>0.8</v>
      </c>
      <c r="B301" s="5">
        <f t="shared" si="320"/>
        <v>3.400000000000001</v>
      </c>
      <c r="C301" s="5">
        <f t="shared" si="298"/>
        <v>4.200000000000001</v>
      </c>
      <c r="D301" s="5">
        <f t="shared" si="299"/>
        <v>0.05900000000000005</v>
      </c>
      <c r="E301" s="5">
        <f t="shared" si="300"/>
        <v>2.6590000000000007</v>
      </c>
      <c r="F301" s="5">
        <f t="shared" si="301"/>
        <v>3.459000000000001</v>
      </c>
      <c r="G301" s="5">
        <f t="shared" si="302"/>
        <v>-452.6219327078665</v>
      </c>
      <c r="H301" s="5">
        <f t="shared" si="303"/>
        <v>590.4286725788785</v>
      </c>
      <c r="I301" s="5">
        <f t="shared" si="304"/>
        <v>-19.755931513867324</v>
      </c>
      <c r="J301" s="5">
        <f t="shared" si="305"/>
        <v>-509.81172975433645</v>
      </c>
      <c r="K301" s="5">
        <f t="shared" si="316"/>
        <v>-5.1969476111796915</v>
      </c>
      <c r="L301" s="5">
        <f t="shared" si="306"/>
        <v>2.613300547899721</v>
      </c>
      <c r="M301" s="5">
        <f t="shared" si="307"/>
        <v>-1.9556946251617353</v>
      </c>
      <c r="N301" s="5">
        <f t="shared" si="308"/>
        <v>-4.124734079918504</v>
      </c>
      <c r="O301" s="5">
        <f t="shared" si="317"/>
        <v>-1.0997902734980813</v>
      </c>
      <c r="P301" s="5">
        <f t="shared" si="309"/>
        <v>0.5505561591587925</v>
      </c>
      <c r="Q301" s="5">
        <f t="shared" si="310"/>
        <v>-0.41489650394547867</v>
      </c>
      <c r="R301" s="5">
        <f t="shared" si="311"/>
        <v>-0.8718581160472765</v>
      </c>
      <c r="S301" s="5">
        <f t="shared" si="312"/>
        <v>255719.3375942188</v>
      </c>
      <c r="T301" s="5">
        <f t="shared" si="313"/>
        <v>10.581202036331169</v>
      </c>
      <c r="U301" s="5">
        <f t="shared" si="314"/>
        <v>259019.79294319826</v>
      </c>
      <c r="V301" s="10">
        <f t="shared" si="315"/>
        <v>-452.5194681509026</v>
      </c>
    </row>
    <row r="302" spans="1:22" ht="12.75">
      <c r="A302" s="5">
        <f t="shared" si="321"/>
        <v>1</v>
      </c>
      <c r="B302" s="5">
        <f t="shared" si="320"/>
        <v>3.400000000000001</v>
      </c>
      <c r="C302" s="5">
        <f t="shared" si="298"/>
        <v>4.4</v>
      </c>
      <c r="D302" s="5">
        <f t="shared" si="299"/>
        <v>0.259</v>
      </c>
      <c r="E302" s="5">
        <f t="shared" si="300"/>
        <v>2.6590000000000007</v>
      </c>
      <c r="F302" s="5">
        <f t="shared" si="301"/>
        <v>3.6590000000000003</v>
      </c>
      <c r="G302" s="5">
        <f t="shared" si="302"/>
        <v>-386.32834110216135</v>
      </c>
      <c r="H302" s="5">
        <f t="shared" si="303"/>
        <v>360.4789899925066</v>
      </c>
      <c r="I302" s="5">
        <f t="shared" si="304"/>
        <v>-76.40329869787413</v>
      </c>
      <c r="J302" s="5">
        <f t="shared" si="305"/>
        <v>-375.6008603916546</v>
      </c>
      <c r="K302" s="5">
        <f t="shared" si="316"/>
        <v>-5.1969476111796915</v>
      </c>
      <c r="L302" s="5">
        <f t="shared" si="306"/>
        <v>2.613300547899721</v>
      </c>
      <c r="M302" s="5">
        <f t="shared" si="307"/>
        <v>-1.9556946251617353</v>
      </c>
      <c r="N302" s="5">
        <f t="shared" si="308"/>
        <v>-4.124734079918504</v>
      </c>
      <c r="O302" s="5">
        <f t="shared" si="317"/>
        <v>-0.7456589885868586</v>
      </c>
      <c r="P302" s="5">
        <f t="shared" si="309"/>
        <v>0.3731332390530045</v>
      </c>
      <c r="Q302" s="5">
        <f t="shared" si="310"/>
        <v>-0.2813602141163154</v>
      </c>
      <c r="R302" s="5">
        <f t="shared" si="311"/>
        <v>-0.5910608025303091</v>
      </c>
      <c r="S302" s="5">
        <f t="shared" si="312"/>
        <v>137994.51241957291</v>
      </c>
      <c r="T302" s="5">
        <f t="shared" si="313"/>
        <v>12.486846831327426</v>
      </c>
      <c r="U302" s="5">
        <f t="shared" si="314"/>
        <v>140632.34978787514</v>
      </c>
      <c r="V302" s="10">
        <f t="shared" si="315"/>
        <v>-386.235779406211</v>
      </c>
    </row>
    <row r="303" spans="1:22" ht="12.75">
      <c r="A303" s="5">
        <f t="shared" si="321"/>
        <v>1.2</v>
      </c>
      <c r="B303" s="5">
        <f t="shared" si="320"/>
        <v>3.400000000000001</v>
      </c>
      <c r="C303" s="5">
        <f t="shared" si="298"/>
        <v>4.6000000000000005</v>
      </c>
      <c r="D303" s="5">
        <f t="shared" si="299"/>
        <v>0.45899999999999996</v>
      </c>
      <c r="E303" s="5">
        <f t="shared" si="300"/>
        <v>2.6590000000000007</v>
      </c>
      <c r="F303" s="5">
        <f t="shared" si="301"/>
        <v>3.8590000000000004</v>
      </c>
      <c r="G303" s="5">
        <f t="shared" si="302"/>
        <v>-298.41557978741827</v>
      </c>
      <c r="H303" s="5">
        <f t="shared" si="303"/>
        <v>226.09020545913793</v>
      </c>
      <c r="I303" s="5">
        <f t="shared" si="304"/>
        <v>-80.74567891009745</v>
      </c>
      <c r="J303" s="5">
        <f t="shared" si="305"/>
        <v>-268.4005494411819</v>
      </c>
      <c r="K303" s="5">
        <f t="shared" si="316"/>
        <v>-5.1969476111796915</v>
      </c>
      <c r="L303" s="5">
        <f t="shared" si="306"/>
        <v>2.613300547899721</v>
      </c>
      <c r="M303" s="5">
        <f t="shared" si="307"/>
        <v>-1.9556946251617353</v>
      </c>
      <c r="N303" s="5">
        <f t="shared" si="308"/>
        <v>-4.124734079918504</v>
      </c>
      <c r="O303" s="5">
        <f t="shared" si="317"/>
        <v>-0.5055260585586085</v>
      </c>
      <c r="P303" s="5">
        <f t="shared" si="309"/>
        <v>0.2529026022765405</v>
      </c>
      <c r="Q303" s="5">
        <f t="shared" si="310"/>
        <v>-0.19077816431202166</v>
      </c>
      <c r="R303" s="5">
        <f t="shared" si="311"/>
        <v>-0.4006873242015503</v>
      </c>
      <c r="S303" s="5">
        <f t="shared" si="312"/>
        <v>69841.7065848606</v>
      </c>
      <c r="T303" s="5">
        <f t="shared" si="313"/>
        <v>13.868524238765966</v>
      </c>
      <c r="U303" s="5">
        <f t="shared" si="314"/>
        <v>71823.92609472047</v>
      </c>
      <c r="V303" s="10">
        <f t="shared" si="315"/>
        <v>-298.3329325522308</v>
      </c>
    </row>
    <row r="304" spans="1:22" ht="12.75">
      <c r="A304" s="5">
        <f t="shared" si="321"/>
        <v>1.4</v>
      </c>
      <c r="B304" s="5">
        <f t="shared" si="320"/>
        <v>3.400000000000001</v>
      </c>
      <c r="C304" s="5">
        <f t="shared" si="298"/>
        <v>4.800000000000001</v>
      </c>
      <c r="D304" s="5">
        <f t="shared" si="299"/>
        <v>0.6589999999999999</v>
      </c>
      <c r="E304" s="5">
        <f t="shared" si="300"/>
        <v>2.6590000000000007</v>
      </c>
      <c r="F304" s="5">
        <f t="shared" si="301"/>
        <v>4.059000000000001</v>
      </c>
      <c r="G304" s="5">
        <f t="shared" si="302"/>
        <v>-219.075141359647</v>
      </c>
      <c r="H304" s="5">
        <f t="shared" si="303"/>
        <v>144.86561778831407</v>
      </c>
      <c r="I304" s="5">
        <f t="shared" si="304"/>
        <v>-68.03972631324316</v>
      </c>
      <c r="J304" s="5">
        <f t="shared" si="305"/>
        <v>-188.27818907754383</v>
      </c>
      <c r="K304" s="5">
        <f t="shared" si="316"/>
        <v>-5.1969476111796915</v>
      </c>
      <c r="L304" s="5">
        <f t="shared" si="306"/>
        <v>2.613300547899721</v>
      </c>
      <c r="M304" s="5">
        <f t="shared" si="307"/>
        <v>-1.9556946251617353</v>
      </c>
      <c r="N304" s="5">
        <f t="shared" si="308"/>
        <v>-4.124734079918504</v>
      </c>
      <c r="O304" s="5">
        <f t="shared" si="317"/>
        <v>-0.34271134107377954</v>
      </c>
      <c r="P304" s="5">
        <f t="shared" si="309"/>
        <v>0.17141980537689408</v>
      </c>
      <c r="Q304" s="5">
        <f t="shared" si="310"/>
        <v>-0.12934691529674996</v>
      </c>
      <c r="R304" s="5">
        <f t="shared" si="311"/>
        <v>-0.2716253537595721</v>
      </c>
      <c r="S304" s="5">
        <f t="shared" si="312"/>
        <v>33912.494987562415</v>
      </c>
      <c r="T304" s="5">
        <f t="shared" si="313"/>
        <v>14.846446855602107</v>
      </c>
      <c r="U304" s="5">
        <f t="shared" si="314"/>
        <v>35346.46800322535</v>
      </c>
      <c r="V304" s="10">
        <f t="shared" si="315"/>
        <v>-219.00401221527642</v>
      </c>
    </row>
    <row r="305" spans="1:22" ht="12.75">
      <c r="A305" s="5">
        <f t="shared" si="321"/>
        <v>1.5999999999999999</v>
      </c>
      <c r="B305" s="5">
        <f t="shared" si="320"/>
        <v>3.400000000000001</v>
      </c>
      <c r="C305" s="5">
        <f t="shared" si="298"/>
        <v>5.000000000000001</v>
      </c>
      <c r="D305" s="5">
        <f t="shared" si="299"/>
        <v>0.8589999999999999</v>
      </c>
      <c r="E305" s="5">
        <f t="shared" si="300"/>
        <v>2.6590000000000007</v>
      </c>
      <c r="F305" s="5">
        <f t="shared" si="301"/>
        <v>4.259000000000001</v>
      </c>
      <c r="G305" s="5">
        <f t="shared" si="302"/>
        <v>-156.21874337216317</v>
      </c>
      <c r="H305" s="5">
        <f t="shared" si="303"/>
        <v>94.34287454002862</v>
      </c>
      <c r="I305" s="5">
        <f t="shared" si="304"/>
        <v>-52.23567193860358</v>
      </c>
      <c r="J305" s="5">
        <f t="shared" si="305"/>
        <v>-130.54025780682733</v>
      </c>
      <c r="K305" s="5">
        <f t="shared" si="316"/>
        <v>-5.1969476111796915</v>
      </c>
      <c r="L305" s="5">
        <f t="shared" si="306"/>
        <v>2.613300547899721</v>
      </c>
      <c r="M305" s="5">
        <f t="shared" si="307"/>
        <v>-1.9556946251617353</v>
      </c>
      <c r="N305" s="5">
        <f t="shared" si="308"/>
        <v>-4.124734079918504</v>
      </c>
      <c r="O305" s="5">
        <f t="shared" si="317"/>
        <v>-0.23232768329059067</v>
      </c>
      <c r="P305" s="5">
        <f t="shared" si="309"/>
        <v>0.11619331208573747</v>
      </c>
      <c r="Q305" s="5">
        <f t="shared" si="310"/>
        <v>-0.08769147020941448</v>
      </c>
      <c r="R305" s="5">
        <f t="shared" si="311"/>
        <v>-0.1841319192405766</v>
      </c>
      <c r="S305" s="5">
        <f t="shared" si="312"/>
        <v>15980.884639148646</v>
      </c>
      <c r="T305" s="5">
        <f t="shared" si="313"/>
        <v>15.528345388739547</v>
      </c>
      <c r="U305" s="5">
        <f t="shared" si="314"/>
        <v>16992.719556420365</v>
      </c>
      <c r="V305" s="10">
        <f t="shared" si="315"/>
        <v>-156.162590867981</v>
      </c>
    </row>
    <row r="306" spans="1:22" ht="12.75">
      <c r="A306" s="5">
        <f t="shared" si="321"/>
        <v>1.7999999999999998</v>
      </c>
      <c r="B306" s="5">
        <f t="shared" si="320"/>
        <v>3.400000000000001</v>
      </c>
      <c r="C306" s="5">
        <f t="shared" si="298"/>
        <v>5.200000000000001</v>
      </c>
      <c r="D306" s="5">
        <f t="shared" si="299"/>
        <v>1.0589999999999997</v>
      </c>
      <c r="E306" s="5">
        <f t="shared" si="300"/>
        <v>2.6590000000000007</v>
      </c>
      <c r="F306" s="5">
        <f t="shared" si="301"/>
        <v>4.459000000000001</v>
      </c>
      <c r="G306" s="5">
        <f t="shared" si="302"/>
        <v>-109.44075847918613</v>
      </c>
      <c r="H306" s="5">
        <f t="shared" si="303"/>
        <v>62.179795665862805</v>
      </c>
      <c r="I306" s="5">
        <f t="shared" si="304"/>
        <v>-38.21822850899082</v>
      </c>
      <c r="J306" s="5">
        <f t="shared" si="305"/>
        <v>-89.82745891165695</v>
      </c>
      <c r="K306" s="5">
        <f t="shared" si="316"/>
        <v>-5.1969476111796915</v>
      </c>
      <c r="L306" s="5">
        <f t="shared" si="306"/>
        <v>2.613300547899721</v>
      </c>
      <c r="M306" s="5">
        <f t="shared" si="307"/>
        <v>-1.9556946251617353</v>
      </c>
      <c r="N306" s="5">
        <f t="shared" si="308"/>
        <v>-4.124734079918504</v>
      </c>
      <c r="O306" s="5">
        <f t="shared" si="317"/>
        <v>-0.15749436250873902</v>
      </c>
      <c r="P306" s="5">
        <f t="shared" si="309"/>
        <v>0.07876072314298721</v>
      </c>
      <c r="Q306" s="5">
        <f t="shared" si="310"/>
        <v>-0.05944850196327263</v>
      </c>
      <c r="R306" s="5">
        <f t="shared" si="311"/>
        <v>-0.124819902171952</v>
      </c>
      <c r="S306" s="5">
        <f t="shared" si="312"/>
        <v>7344.957043584676</v>
      </c>
      <c r="T306" s="5">
        <f t="shared" si="313"/>
        <v>15.999313429337876</v>
      </c>
      <c r="U306" s="5">
        <f t="shared" si="314"/>
        <v>8046.56344526598</v>
      </c>
      <c r="V306" s="10">
        <f t="shared" si="315"/>
        <v>-109.40550164137687</v>
      </c>
    </row>
    <row r="307" spans="1:22" ht="12.75">
      <c r="A307" s="5">
        <f t="shared" si="321"/>
        <v>1.9999999999999998</v>
      </c>
      <c r="B307" s="5">
        <f t="shared" si="320"/>
        <v>3.400000000000001</v>
      </c>
      <c r="C307" s="5">
        <f aca="true" t="shared" si="322" ref="C307:C328">A307+B307</f>
        <v>5.4</v>
      </c>
      <c r="D307" s="5">
        <f aca="true" t="shared" si="323" ref="D307:D328">A307-$D$3</f>
        <v>1.259</v>
      </c>
      <c r="E307" s="5">
        <f aca="true" t="shared" si="324" ref="E307:E328">B307-$E$3</f>
        <v>2.6590000000000007</v>
      </c>
      <c r="F307" s="5">
        <f aca="true" t="shared" si="325" ref="F307:F328">C307-$F$3</f>
        <v>4.659000000000001</v>
      </c>
      <c r="G307" s="5">
        <f aca="true" t="shared" si="326" ref="G307:G328">$D$4*(EXP(-2*$D$5*D307)-2*EXP(-$D$5*D307))</f>
        <v>-75.81544389394756</v>
      </c>
      <c r="H307" s="5">
        <f aca="true" t="shared" si="327" ref="H307:H328">0.5*$D$4*(EXP(-2*$D$5*D307)+2*EXP(-$D$5*D307))</f>
        <v>41.335379792672434</v>
      </c>
      <c r="I307" s="5">
        <f aca="true" t="shared" si="328" ref="I307:I328">0.5*(G307*(1+$M$2)+H307*(1-$M$2))</f>
        <v>-27.19785206400026</v>
      </c>
      <c r="J307" s="5">
        <f aca="true" t="shared" si="329" ref="J307:J328">0.5*(G307*(1+$M$2)-H307*(1-$M$2))</f>
        <v>-61.506217291918375</v>
      </c>
      <c r="K307" s="5">
        <f t="shared" si="316"/>
        <v>-5.1969476111796915</v>
      </c>
      <c r="L307" s="5">
        <f aca="true" t="shared" si="330" ref="L307:L328">0.5*$E$4*(EXP(-2*$E$5*E307)+2*EXP(-$E$5*E307))</f>
        <v>2.613300547899721</v>
      </c>
      <c r="M307" s="5">
        <f aca="true" t="shared" si="331" ref="M307:M328">0.5*(K307*(1+$M$2)+L307*(1-$M$2))</f>
        <v>-1.9556946251617353</v>
      </c>
      <c r="N307" s="5">
        <f aca="true" t="shared" si="332" ref="N307:N328">0.5*(K307*(1+$M$2)-L307*(1-$M$2))</f>
        <v>-4.124734079918504</v>
      </c>
      <c r="O307" s="5">
        <f t="shared" si="317"/>
        <v>-0.10676363384472842</v>
      </c>
      <c r="P307" s="5">
        <f aca="true" t="shared" si="333" ref="P307:P328">0.5*$F$4*(EXP(-2*$F$5*F307)+2*EXP(-$F$5*F307))</f>
        <v>0.05338803952184299</v>
      </c>
      <c r="Q307" s="5">
        <f aca="true" t="shared" si="334" ref="Q307:Q328">0.5*(O307*(1+$M$2)+P307*(1-$M$2))</f>
        <v>-0.040300689397601286</v>
      </c>
      <c r="R307" s="5">
        <f aca="true" t="shared" si="335" ref="R307:R328">0.5*(O307*(1+$M$2)-P307*(1-$M$2))</f>
        <v>-0.08461276220073097</v>
      </c>
      <c r="S307" s="5">
        <f aca="true" t="shared" si="336" ref="S307:S328">(J307-N307)^2</f>
        <v>3292.634615609023</v>
      </c>
      <c r="T307" s="5">
        <f aca="true" t="shared" si="337" ref="T307:T328">(N307-R307)^2</f>
        <v>16.322580261877594</v>
      </c>
      <c r="U307" s="5">
        <f aca="true" t="shared" si="338" ref="U307:U328">(R307-J307)^2</f>
        <v>3772.6135030050305</v>
      </c>
      <c r="V307" s="10">
        <f t="shared" si="315"/>
        <v>-75.81055208826743</v>
      </c>
    </row>
    <row r="308" spans="1:22" ht="12.75">
      <c r="A308" s="5">
        <f t="shared" si="321"/>
        <v>2.1999999999999997</v>
      </c>
      <c r="B308" s="5">
        <f t="shared" si="320"/>
        <v>3.400000000000001</v>
      </c>
      <c r="C308" s="5">
        <f t="shared" si="322"/>
        <v>5.6000000000000005</v>
      </c>
      <c r="D308" s="5">
        <f t="shared" si="323"/>
        <v>1.4589999999999996</v>
      </c>
      <c r="E308" s="5">
        <f t="shared" si="324"/>
        <v>2.6590000000000007</v>
      </c>
      <c r="F308" s="5">
        <f t="shared" si="325"/>
        <v>4.859000000000001</v>
      </c>
      <c r="G308" s="5">
        <f t="shared" si="326"/>
        <v>-52.141473426970435</v>
      </c>
      <c r="H308" s="5">
        <f t="shared" si="327"/>
        <v>27.64577122500595</v>
      </c>
      <c r="I308" s="5">
        <f t="shared" si="328"/>
        <v>-19.029766896400233</v>
      </c>
      <c r="J308" s="5">
        <f t="shared" si="329"/>
        <v>-41.975757013155174</v>
      </c>
      <c r="K308" s="5">
        <f t="shared" si="316"/>
        <v>-5.1969476111796915</v>
      </c>
      <c r="L308" s="5">
        <f t="shared" si="330"/>
        <v>2.613300547899721</v>
      </c>
      <c r="M308" s="5">
        <f t="shared" si="331"/>
        <v>-1.9556946251617353</v>
      </c>
      <c r="N308" s="5">
        <f t="shared" si="332"/>
        <v>-4.124734079918504</v>
      </c>
      <c r="O308" s="5">
        <f t="shared" si="317"/>
        <v>-0.07237320515100937</v>
      </c>
      <c r="P308" s="5">
        <f t="shared" si="333"/>
        <v>0.036189461906678225</v>
      </c>
      <c r="Q308" s="5">
        <f t="shared" si="334"/>
        <v>-0.027319698322069014</v>
      </c>
      <c r="R308" s="5">
        <f t="shared" si="335"/>
        <v>-0.05735695170461194</v>
      </c>
      <c r="S308" s="5">
        <f t="shared" si="336"/>
        <v>1432.6999370924084</v>
      </c>
      <c r="T308" s="5">
        <f t="shared" si="337"/>
        <v>16.543556703117492</v>
      </c>
      <c r="U308" s="5">
        <f t="shared" si="338"/>
        <v>1757.1522637118185</v>
      </c>
      <c r="V308" s="10">
        <f aca="true" t="shared" si="339" ref="V308:V328">(I308+M308+Q308-SQRT(0.5*(S308+T308+U308)))/(1+$M$2)</f>
        <v>-52.18182457328811</v>
      </c>
    </row>
    <row r="309" spans="1:22" ht="12.75">
      <c r="A309" s="5">
        <f t="shared" si="321"/>
        <v>2.4</v>
      </c>
      <c r="B309" s="5">
        <f t="shared" si="320"/>
        <v>3.400000000000001</v>
      </c>
      <c r="C309" s="5">
        <f t="shared" si="322"/>
        <v>5.800000000000001</v>
      </c>
      <c r="D309" s="5">
        <f t="shared" si="323"/>
        <v>1.6589999999999998</v>
      </c>
      <c r="E309" s="5">
        <f t="shared" si="324"/>
        <v>2.6590000000000007</v>
      </c>
      <c r="F309" s="5">
        <f t="shared" si="325"/>
        <v>5.059000000000001</v>
      </c>
      <c r="G309" s="5">
        <f t="shared" si="326"/>
        <v>-35.689059945385516</v>
      </c>
      <c r="H309" s="5">
        <f t="shared" si="327"/>
        <v>18.568270154518203</v>
      </c>
      <c r="I309" s="5">
        <f t="shared" si="328"/>
        <v>-13.172267953925472</v>
      </c>
      <c r="J309" s="5">
        <f t="shared" si="329"/>
        <v>-28.58393218217558</v>
      </c>
      <c r="K309" s="5">
        <f t="shared" si="316"/>
        <v>-5.1969476111796915</v>
      </c>
      <c r="L309" s="5">
        <f t="shared" si="330"/>
        <v>2.613300547899721</v>
      </c>
      <c r="M309" s="5">
        <f t="shared" si="331"/>
        <v>-1.9556946251617353</v>
      </c>
      <c r="N309" s="5">
        <f t="shared" si="332"/>
        <v>-4.124734079918504</v>
      </c>
      <c r="O309" s="5">
        <f t="shared" si="317"/>
        <v>-0.04906023667312297</v>
      </c>
      <c r="P309" s="5">
        <f t="shared" si="333"/>
        <v>0.02453143222070072</v>
      </c>
      <c r="Q309" s="5">
        <f t="shared" si="334"/>
        <v>-0.018519694082186136</v>
      </c>
      <c r="R309" s="5">
        <f t="shared" si="335"/>
        <v>-0.038880782825367735</v>
      </c>
      <c r="S309" s="5">
        <f t="shared" si="336"/>
        <v>598.2523718054562</v>
      </c>
      <c r="T309" s="5">
        <f t="shared" si="337"/>
        <v>16.69419716536685</v>
      </c>
      <c r="U309" s="5">
        <f t="shared" si="338"/>
        <v>814.8199593915456</v>
      </c>
      <c r="V309" s="10">
        <f t="shared" si="339"/>
        <v>-35.79810535235832</v>
      </c>
    </row>
    <row r="310" spans="1:22" ht="12.75">
      <c r="A310" s="5">
        <f aca="true" t="shared" si="340" ref="A310:A315">A309+$B$4</f>
        <v>2.6</v>
      </c>
      <c r="B310" s="5">
        <f aca="true" t="shared" si="341" ref="B310:B315">B292+$B$5</f>
        <v>3.400000000000001</v>
      </c>
      <c r="C310" s="5">
        <f t="shared" si="322"/>
        <v>6.000000000000001</v>
      </c>
      <c r="D310" s="5">
        <f t="shared" si="323"/>
        <v>1.859</v>
      </c>
      <c r="E310" s="5">
        <f t="shared" si="324"/>
        <v>2.6590000000000007</v>
      </c>
      <c r="F310" s="5">
        <f t="shared" si="325"/>
        <v>5.259000000000001</v>
      </c>
      <c r="G310" s="5">
        <f t="shared" si="326"/>
        <v>-24.35057460081435</v>
      </c>
      <c r="H310" s="5">
        <f t="shared" si="327"/>
        <v>12.507851347072405</v>
      </c>
      <c r="I310" s="5">
        <f t="shared" si="328"/>
        <v>-9.054327832441345</v>
      </c>
      <c r="J310" s="5">
        <f t="shared" si="329"/>
        <v>-19.435844450511443</v>
      </c>
      <c r="K310" s="5">
        <f t="shared" si="316"/>
        <v>-5.1969476111796915</v>
      </c>
      <c r="L310" s="5">
        <f t="shared" si="330"/>
        <v>2.613300547899721</v>
      </c>
      <c r="M310" s="5">
        <f t="shared" si="331"/>
        <v>-1.9556946251617353</v>
      </c>
      <c r="N310" s="5">
        <f t="shared" si="332"/>
        <v>-4.124734079918504</v>
      </c>
      <c r="O310" s="5">
        <f t="shared" si="317"/>
        <v>-0.03325674121694303</v>
      </c>
      <c r="P310" s="5">
        <f t="shared" si="333"/>
        <v>0.016628974348096827</v>
      </c>
      <c r="Q310" s="5">
        <f t="shared" si="334"/>
        <v>-0.012554169257451491</v>
      </c>
      <c r="R310" s="5">
        <f t="shared" si="335"/>
        <v>-0.026356217966371855</v>
      </c>
      <c r="S310" s="5">
        <f t="shared" si="336"/>
        <v>234.43010078047863</v>
      </c>
      <c r="T310" s="5">
        <f t="shared" si="337"/>
        <v>16.79670109933933</v>
      </c>
      <c r="U310" s="5">
        <f t="shared" si="338"/>
        <v>376.72823344930566</v>
      </c>
      <c r="V310" s="10">
        <f t="shared" si="339"/>
        <v>-24.565801184939872</v>
      </c>
    </row>
    <row r="311" spans="1:22" ht="12.75">
      <c r="A311" s="5">
        <f t="shared" si="340"/>
        <v>2.8000000000000003</v>
      </c>
      <c r="B311" s="5">
        <f t="shared" si="341"/>
        <v>3.400000000000001</v>
      </c>
      <c r="C311" s="5">
        <f t="shared" si="322"/>
        <v>6.200000000000001</v>
      </c>
      <c r="D311" s="5">
        <f t="shared" si="323"/>
        <v>2.059</v>
      </c>
      <c r="E311" s="5">
        <f t="shared" si="324"/>
        <v>2.6590000000000007</v>
      </c>
      <c r="F311" s="5">
        <f t="shared" si="325"/>
        <v>5.459000000000001</v>
      </c>
      <c r="G311" s="5">
        <f t="shared" si="326"/>
        <v>-16.57913933328781</v>
      </c>
      <c r="H311" s="5">
        <f t="shared" si="327"/>
        <v>8.442385342644368</v>
      </c>
      <c r="I311" s="5">
        <f t="shared" si="328"/>
        <v>-6.195206592775955</v>
      </c>
      <c r="J311" s="5">
        <f t="shared" si="329"/>
        <v>-13.202386427170781</v>
      </c>
      <c r="K311" s="5">
        <f t="shared" si="316"/>
        <v>-5.1969476111796915</v>
      </c>
      <c r="L311" s="5">
        <f t="shared" si="330"/>
        <v>2.613300547899721</v>
      </c>
      <c r="M311" s="5">
        <f t="shared" si="331"/>
        <v>-1.9556946251617353</v>
      </c>
      <c r="N311" s="5">
        <f t="shared" si="332"/>
        <v>-4.124734079918504</v>
      </c>
      <c r="O311" s="5">
        <f t="shared" si="317"/>
        <v>-0.022543873363156823</v>
      </c>
      <c r="P311" s="5">
        <f t="shared" si="333"/>
        <v>0.011272214104468511</v>
      </c>
      <c r="Q311" s="5">
        <f t="shared" si="334"/>
        <v>-0.008510197064092308</v>
      </c>
      <c r="R311" s="5">
        <f t="shared" si="335"/>
        <v>-0.01786613477080117</v>
      </c>
      <c r="S311" s="5">
        <f t="shared" si="336"/>
        <v>82.40377213757478</v>
      </c>
      <c r="T311" s="5">
        <f t="shared" si="337"/>
        <v>16.866364318881715</v>
      </c>
      <c r="U311" s="5">
        <f t="shared" si="338"/>
        <v>173.83157534070688</v>
      </c>
      <c r="V311" s="10">
        <f t="shared" si="339"/>
        <v>-16.961460760178824</v>
      </c>
    </row>
    <row r="312" spans="1:22" ht="12.75">
      <c r="A312" s="5">
        <f t="shared" si="340"/>
        <v>3.0000000000000004</v>
      </c>
      <c r="B312" s="5">
        <f t="shared" si="341"/>
        <v>3.400000000000001</v>
      </c>
      <c r="C312" s="5">
        <f t="shared" si="322"/>
        <v>6.400000000000001</v>
      </c>
      <c r="D312" s="5">
        <f t="shared" si="323"/>
        <v>2.2590000000000003</v>
      </c>
      <c r="E312" s="5">
        <f t="shared" si="324"/>
        <v>2.6590000000000007</v>
      </c>
      <c r="F312" s="5">
        <f t="shared" si="325"/>
        <v>5.659000000000002</v>
      </c>
      <c r="G312" s="5">
        <f t="shared" si="326"/>
        <v>-11.271867554491662</v>
      </c>
      <c r="H312" s="5">
        <f t="shared" si="327"/>
        <v>5.7061537275550895</v>
      </c>
      <c r="I312" s="5">
        <f t="shared" si="328"/>
        <v>-4.22598872244226</v>
      </c>
      <c r="J312" s="5">
        <f t="shared" si="329"/>
        <v>-8.962096316312984</v>
      </c>
      <c r="K312" s="5">
        <f t="shared" si="316"/>
        <v>-5.1969476111796915</v>
      </c>
      <c r="L312" s="5">
        <f t="shared" si="330"/>
        <v>2.613300547899721</v>
      </c>
      <c r="M312" s="5">
        <f t="shared" si="331"/>
        <v>-1.9556946251617353</v>
      </c>
      <c r="N312" s="5">
        <f t="shared" si="332"/>
        <v>-4.124734079918504</v>
      </c>
      <c r="O312" s="5">
        <f t="shared" si="317"/>
        <v>-0.01528187219248025</v>
      </c>
      <c r="P312" s="5">
        <f t="shared" si="333"/>
        <v>0.007641063574140742</v>
      </c>
      <c r="Q312" s="5">
        <f t="shared" si="334"/>
        <v>-0.0057688538493325375</v>
      </c>
      <c r="R312" s="5">
        <f t="shared" si="335"/>
        <v>-0.012110936615869353</v>
      </c>
      <c r="S312" s="5">
        <f t="shared" si="336"/>
        <v>23.4000734060954</v>
      </c>
      <c r="T312" s="5">
        <f t="shared" si="337"/>
        <v>16.913669118828444</v>
      </c>
      <c r="U312" s="5">
        <f t="shared" si="338"/>
        <v>80.10223829679211</v>
      </c>
      <c r="V312" s="10">
        <f t="shared" si="339"/>
        <v>-11.920370087342823</v>
      </c>
    </row>
    <row r="313" spans="1:22" ht="12.75">
      <c r="A313" s="5">
        <f t="shared" si="340"/>
        <v>3.2000000000000006</v>
      </c>
      <c r="B313" s="5">
        <f t="shared" si="341"/>
        <v>3.400000000000001</v>
      </c>
      <c r="C313" s="5">
        <f t="shared" si="322"/>
        <v>6.600000000000001</v>
      </c>
      <c r="D313" s="5">
        <f t="shared" si="323"/>
        <v>2.4590000000000005</v>
      </c>
      <c r="E313" s="5">
        <f t="shared" si="324"/>
        <v>2.6590000000000007</v>
      </c>
      <c r="F313" s="5">
        <f t="shared" si="325"/>
        <v>5.859000000000002</v>
      </c>
      <c r="G313" s="5">
        <f t="shared" si="326"/>
        <v>-7.65619233922045</v>
      </c>
      <c r="H313" s="5">
        <f t="shared" si="327"/>
        <v>3.860362763918389</v>
      </c>
      <c r="I313" s="5">
        <f t="shared" si="328"/>
        <v>-2.876821971417832</v>
      </c>
      <c r="J313" s="5">
        <f t="shared" si="329"/>
        <v>-6.0809230654700945</v>
      </c>
      <c r="K313" s="5">
        <f t="shared" si="316"/>
        <v>-5.1969476111796915</v>
      </c>
      <c r="L313" s="5">
        <f t="shared" si="330"/>
        <v>2.613300547899721</v>
      </c>
      <c r="M313" s="5">
        <f t="shared" si="331"/>
        <v>-1.9556946251617353</v>
      </c>
      <c r="N313" s="5">
        <f t="shared" si="332"/>
        <v>-4.124734079918504</v>
      </c>
      <c r="O313" s="5">
        <f t="shared" si="317"/>
        <v>-0.0103591479480417</v>
      </c>
      <c r="P313" s="5">
        <f t="shared" si="333"/>
        <v>0.005179632551073158</v>
      </c>
      <c r="Q313" s="5">
        <f t="shared" si="334"/>
        <v>-0.003910554040909033</v>
      </c>
      <c r="R313" s="5">
        <f t="shared" si="335"/>
        <v>-0.008209649058299755</v>
      </c>
      <c r="S313" s="5">
        <f t="shared" si="336"/>
        <v>3.826675347193361</v>
      </c>
      <c r="T313" s="5">
        <f t="shared" si="337"/>
        <v>16.94577338986893</v>
      </c>
      <c r="U313" s="5">
        <f t="shared" si="338"/>
        <v>36.877848237867816</v>
      </c>
      <c r="V313" s="10">
        <f t="shared" si="339"/>
        <v>-8.722506715660854</v>
      </c>
    </row>
    <row r="314" spans="1:22" ht="12.75">
      <c r="A314" s="5">
        <f t="shared" si="340"/>
        <v>3.400000000000001</v>
      </c>
      <c r="B314" s="5">
        <f t="shared" si="341"/>
        <v>3.400000000000001</v>
      </c>
      <c r="C314" s="5">
        <f t="shared" si="322"/>
        <v>6.800000000000002</v>
      </c>
      <c r="D314" s="5">
        <f t="shared" si="323"/>
        <v>2.6590000000000007</v>
      </c>
      <c r="E314" s="5">
        <f t="shared" si="324"/>
        <v>2.6590000000000007</v>
      </c>
      <c r="F314" s="5">
        <f t="shared" si="325"/>
        <v>6.059000000000002</v>
      </c>
      <c r="G314" s="5">
        <f t="shared" si="326"/>
        <v>-5.1969476111796915</v>
      </c>
      <c r="H314" s="5">
        <f t="shared" si="327"/>
        <v>2.613300547899721</v>
      </c>
      <c r="I314" s="5">
        <f t="shared" si="328"/>
        <v>-1.9556946251617353</v>
      </c>
      <c r="J314" s="5">
        <f t="shared" si="329"/>
        <v>-4.124734079918504</v>
      </c>
      <c r="K314" s="5">
        <f t="shared" si="316"/>
        <v>-5.1969476111796915</v>
      </c>
      <c r="L314" s="5">
        <f t="shared" si="330"/>
        <v>2.613300547899721</v>
      </c>
      <c r="M314" s="5">
        <f t="shared" si="331"/>
        <v>-1.9556946251617353</v>
      </c>
      <c r="N314" s="5">
        <f t="shared" si="332"/>
        <v>-4.124734079918504</v>
      </c>
      <c r="O314" s="5">
        <f t="shared" si="317"/>
        <v>-0.00702216665389287</v>
      </c>
      <c r="P314" s="5">
        <f t="shared" si="333"/>
        <v>0.003511110243541709</v>
      </c>
      <c r="Q314" s="5">
        <f t="shared" si="334"/>
        <v>-0.0026508567414575196</v>
      </c>
      <c r="R314" s="5">
        <f t="shared" si="335"/>
        <v>-0.0055650782435971375</v>
      </c>
      <c r="S314" s="5">
        <f t="shared" si="336"/>
        <v>0</v>
      </c>
      <c r="T314" s="5">
        <f t="shared" si="337"/>
        <v>16.96755326435945</v>
      </c>
      <c r="U314" s="5">
        <f t="shared" si="338"/>
        <v>16.96755326435945</v>
      </c>
      <c r="V314" s="10">
        <f t="shared" si="339"/>
        <v>-6.865990691230628</v>
      </c>
    </row>
    <row r="315" spans="1:22" ht="12.75">
      <c r="A315" s="5">
        <f t="shared" si="340"/>
        <v>3.600000000000001</v>
      </c>
      <c r="B315" s="5">
        <f t="shared" si="341"/>
        <v>3.400000000000001</v>
      </c>
      <c r="C315" s="5">
        <f t="shared" si="322"/>
        <v>7.000000000000002</v>
      </c>
      <c r="D315" s="5">
        <f t="shared" si="323"/>
        <v>2.859000000000001</v>
      </c>
      <c r="E315" s="5">
        <f t="shared" si="324"/>
        <v>2.6590000000000007</v>
      </c>
      <c r="F315" s="5">
        <f t="shared" si="325"/>
        <v>6.259000000000002</v>
      </c>
      <c r="G315" s="5">
        <f t="shared" si="326"/>
        <v>-3.526091597810128</v>
      </c>
      <c r="H315" s="5">
        <f t="shared" si="327"/>
        <v>1.7698587983007839</v>
      </c>
      <c r="I315" s="5">
        <f t="shared" si="328"/>
        <v>-1.3282721834240996</v>
      </c>
      <c r="J315" s="5">
        <f t="shared" si="329"/>
        <v>-2.79725498601375</v>
      </c>
      <c r="K315" s="5">
        <f t="shared" si="316"/>
        <v>-5.1969476111796915</v>
      </c>
      <c r="L315" s="5">
        <f t="shared" si="330"/>
        <v>2.613300547899721</v>
      </c>
      <c r="M315" s="5">
        <f t="shared" si="331"/>
        <v>-1.9556946251617353</v>
      </c>
      <c r="N315" s="5">
        <f t="shared" si="332"/>
        <v>-4.124734079918504</v>
      </c>
      <c r="O315" s="5">
        <f t="shared" si="317"/>
        <v>-0.004760120796450643</v>
      </c>
      <c r="P315" s="5">
        <f t="shared" si="333"/>
        <v>0.0023800727666029127</v>
      </c>
      <c r="Q315" s="5">
        <f t="shared" si="334"/>
        <v>-0.0017969404677834174</v>
      </c>
      <c r="R315" s="5">
        <f t="shared" si="335"/>
        <v>-0.0037724008640638348</v>
      </c>
      <c r="S315" s="5">
        <f t="shared" si="336"/>
        <v>1.7622007447541868</v>
      </c>
      <c r="T315" s="5">
        <f t="shared" si="337"/>
        <v>16.982325160235188</v>
      </c>
      <c r="U315" s="5">
        <f t="shared" si="338"/>
        <v>7.803544953534573</v>
      </c>
      <c r="V315" s="10">
        <f t="shared" si="339"/>
        <v>-5.922323690541482</v>
      </c>
    </row>
    <row r="316" spans="1:22" ht="12.75">
      <c r="A316" s="5">
        <f>$B$3</f>
        <v>0.4</v>
      </c>
      <c r="B316" s="5">
        <f aca="true" t="shared" si="342" ref="B316:B327">B298+$B$5</f>
        <v>3.600000000000001</v>
      </c>
      <c r="C316" s="5">
        <f t="shared" si="322"/>
        <v>4.000000000000001</v>
      </c>
      <c r="D316" s="5">
        <f t="shared" si="323"/>
        <v>-0.34099999999999997</v>
      </c>
      <c r="E316" s="5">
        <f t="shared" si="324"/>
        <v>2.859000000000001</v>
      </c>
      <c r="F316" s="5">
        <f t="shared" si="325"/>
        <v>3.259000000000001</v>
      </c>
      <c r="G316" s="5">
        <f t="shared" si="326"/>
        <v>-52.95022538305611</v>
      </c>
      <c r="H316" s="5">
        <f t="shared" si="327"/>
        <v>1750.9488172629635</v>
      </c>
      <c r="I316" s="5">
        <f t="shared" si="328"/>
        <v>695.667877315042</v>
      </c>
      <c r="J316" s="5">
        <f t="shared" si="329"/>
        <v>-757.6196410132177</v>
      </c>
      <c r="K316" s="5">
        <f t="shared" si="316"/>
        <v>-3.526091597810128</v>
      </c>
      <c r="L316" s="5">
        <f t="shared" si="330"/>
        <v>1.7698587983007839</v>
      </c>
      <c r="M316" s="5">
        <f t="shared" si="331"/>
        <v>-1.3282721834240996</v>
      </c>
      <c r="N316" s="5">
        <f t="shared" si="332"/>
        <v>-2.79725498601375</v>
      </c>
      <c r="O316" s="5">
        <f t="shared" si="317"/>
        <v>-1.6219576385270296</v>
      </c>
      <c r="P316" s="5">
        <f t="shared" si="333"/>
        <v>0.8124173646619777</v>
      </c>
      <c r="Q316" s="5">
        <f t="shared" si="334"/>
        <v>-0.6116920122035916</v>
      </c>
      <c r="R316" s="5">
        <f t="shared" si="335"/>
        <v>-1.285998424873033</v>
      </c>
      <c r="S316" s="5">
        <f t="shared" si="336"/>
        <v>569756.8344478013</v>
      </c>
      <c r="T316" s="5">
        <f t="shared" si="337"/>
        <v>2.2838963935908656</v>
      </c>
      <c r="U316" s="5">
        <f t="shared" si="338"/>
        <v>572040.578910954</v>
      </c>
      <c r="V316" s="10">
        <f t="shared" si="339"/>
        <v>-52.86430316695304</v>
      </c>
    </row>
    <row r="317" spans="1:22" ht="12.75">
      <c r="A317" s="5">
        <f>A316+$B$4/2</f>
        <v>0.5</v>
      </c>
      <c r="B317" s="5">
        <f t="shared" si="342"/>
        <v>3.600000000000001</v>
      </c>
      <c r="C317" s="5">
        <f t="shared" si="322"/>
        <v>4.100000000000001</v>
      </c>
      <c r="D317" s="5">
        <f t="shared" si="323"/>
        <v>-0.241</v>
      </c>
      <c r="E317" s="5">
        <f t="shared" si="324"/>
        <v>2.859000000000001</v>
      </c>
      <c r="F317" s="5">
        <f t="shared" si="325"/>
        <v>3.3590000000000013</v>
      </c>
      <c r="G317" s="5">
        <f t="shared" si="326"/>
        <v>-294.43509285127163</v>
      </c>
      <c r="H317" s="5">
        <f t="shared" si="327"/>
        <v>1316.1862441133685</v>
      </c>
      <c r="I317" s="5">
        <f t="shared" si="328"/>
        <v>373.97276198905405</v>
      </c>
      <c r="J317" s="5">
        <f t="shared" si="329"/>
        <v>-718.4618206250418</v>
      </c>
      <c r="K317" s="5">
        <f aca="true" t="shared" si="343" ref="K317:K332">$E$4*(EXP(-2*$E$5*E317)-2*EXP(-$E$5*E317))</f>
        <v>-3.526091597810128</v>
      </c>
      <c r="L317" s="5">
        <f t="shared" si="330"/>
        <v>1.7698587983007839</v>
      </c>
      <c r="M317" s="5">
        <f t="shared" si="331"/>
        <v>-1.3282721834240996</v>
      </c>
      <c r="N317" s="5">
        <f t="shared" si="332"/>
        <v>-2.79725498601375</v>
      </c>
      <c r="O317" s="5">
        <f aca="true" t="shared" si="344" ref="O317:O332">$F$4*(EXP(-2*$F$5*F317)-2*EXP(-$F$5*F317))</f>
        <v>-1.3356132098404894</v>
      </c>
      <c r="P317" s="5">
        <f t="shared" si="333"/>
        <v>0.6687817514455573</v>
      </c>
      <c r="Q317" s="5">
        <f t="shared" si="334"/>
        <v>-0.50378930090678</v>
      </c>
      <c r="R317" s="5">
        <f t="shared" si="335"/>
        <v>-1.0588781546065924</v>
      </c>
      <c r="S317" s="5">
        <f t="shared" si="336"/>
        <v>512175.77051129873</v>
      </c>
      <c r="T317" s="5">
        <f t="shared" si="337"/>
        <v>3.021954007973189</v>
      </c>
      <c r="U317" s="5">
        <f t="shared" si="338"/>
        <v>514666.9818652385</v>
      </c>
      <c r="V317" s="10">
        <f t="shared" si="339"/>
        <v>-294.35438897143615</v>
      </c>
    </row>
    <row r="318" spans="1:22" ht="12.75">
      <c r="A318" s="5">
        <f>A316+$B$4</f>
        <v>0.6000000000000001</v>
      </c>
      <c r="B318" s="5">
        <f t="shared" si="342"/>
        <v>3.600000000000001</v>
      </c>
      <c r="C318" s="5">
        <f t="shared" si="322"/>
        <v>4.200000000000001</v>
      </c>
      <c r="D318" s="5">
        <f t="shared" si="323"/>
        <v>-0.1409999999999999</v>
      </c>
      <c r="E318" s="5">
        <f t="shared" si="324"/>
        <v>2.859000000000001</v>
      </c>
      <c r="F318" s="5">
        <f t="shared" si="325"/>
        <v>3.459000000000001</v>
      </c>
      <c r="G318" s="5">
        <f t="shared" si="326"/>
        <v>-412.4534451169976</v>
      </c>
      <c r="H318" s="5">
        <f t="shared" si="327"/>
        <v>998.6353354305352</v>
      </c>
      <c r="I318" s="5">
        <f t="shared" si="328"/>
        <v>173.1483988102285</v>
      </c>
      <c r="J318" s="5">
        <f t="shared" si="329"/>
        <v>-655.7189295971157</v>
      </c>
      <c r="K318" s="5">
        <f t="shared" si="343"/>
        <v>-3.526091597810128</v>
      </c>
      <c r="L318" s="5">
        <f t="shared" si="330"/>
        <v>1.7698587983007839</v>
      </c>
      <c r="M318" s="5">
        <f t="shared" si="331"/>
        <v>-1.3282721834240996</v>
      </c>
      <c r="N318" s="5">
        <f t="shared" si="332"/>
        <v>-2.79725498601375</v>
      </c>
      <c r="O318" s="5">
        <f t="shared" si="344"/>
        <v>-1.0997902734980813</v>
      </c>
      <c r="P318" s="5">
        <f t="shared" si="333"/>
        <v>0.5505561591587925</v>
      </c>
      <c r="Q318" s="5">
        <f t="shared" si="334"/>
        <v>-0.41489650394547867</v>
      </c>
      <c r="R318" s="5">
        <f t="shared" si="335"/>
        <v>-0.8718581160472765</v>
      </c>
      <c r="S318" s="5">
        <f t="shared" si="336"/>
        <v>426306.71317696566</v>
      </c>
      <c r="T318" s="5">
        <f t="shared" si="337"/>
        <v>3.7071531068766927</v>
      </c>
      <c r="U318" s="5">
        <f t="shared" si="338"/>
        <v>428824.6870273315</v>
      </c>
      <c r="V318" s="10">
        <f t="shared" si="339"/>
        <v>-412.3771529545621</v>
      </c>
    </row>
    <row r="319" spans="1:22" ht="12.75">
      <c r="A319" s="5">
        <f aca="true" t="shared" si="345" ref="A319:A327">A318+$B$4</f>
        <v>0.8</v>
      </c>
      <c r="B319" s="5">
        <f t="shared" si="342"/>
        <v>3.600000000000001</v>
      </c>
      <c r="C319" s="5">
        <f t="shared" si="322"/>
        <v>4.400000000000001</v>
      </c>
      <c r="D319" s="5">
        <f t="shared" si="323"/>
        <v>0.05900000000000005</v>
      </c>
      <c r="E319" s="5">
        <f t="shared" si="324"/>
        <v>2.859000000000001</v>
      </c>
      <c r="F319" s="5">
        <f t="shared" si="325"/>
        <v>3.659000000000001</v>
      </c>
      <c r="G319" s="5">
        <f t="shared" si="326"/>
        <v>-452.6219327078665</v>
      </c>
      <c r="H319" s="5">
        <f t="shared" si="327"/>
        <v>590.4286725788785</v>
      </c>
      <c r="I319" s="5">
        <f t="shared" si="328"/>
        <v>-19.755931513867324</v>
      </c>
      <c r="J319" s="5">
        <f t="shared" si="329"/>
        <v>-509.81172975433645</v>
      </c>
      <c r="K319" s="5">
        <f t="shared" si="343"/>
        <v>-3.526091597810128</v>
      </c>
      <c r="L319" s="5">
        <f t="shared" si="330"/>
        <v>1.7698587983007839</v>
      </c>
      <c r="M319" s="5">
        <f t="shared" si="331"/>
        <v>-1.3282721834240996</v>
      </c>
      <c r="N319" s="5">
        <f t="shared" si="332"/>
        <v>-2.79725498601375</v>
      </c>
      <c r="O319" s="5">
        <f t="shared" si="344"/>
        <v>-0.7456589885868574</v>
      </c>
      <c r="P319" s="5">
        <f t="shared" si="333"/>
        <v>0.37313323905300383</v>
      </c>
      <c r="Q319" s="5">
        <f t="shared" si="334"/>
        <v>-0.28136021411631496</v>
      </c>
      <c r="R319" s="5">
        <f t="shared" si="335"/>
        <v>-0.5910608025303081</v>
      </c>
      <c r="S319" s="5">
        <f t="shared" si="336"/>
        <v>257063.67762459815</v>
      </c>
      <c r="T319" s="5">
        <f t="shared" si="337"/>
        <v>4.86729277523617</v>
      </c>
      <c r="U319" s="5">
        <f t="shared" si="338"/>
        <v>259305.68968772495</v>
      </c>
      <c r="V319" s="10">
        <f t="shared" si="339"/>
        <v>-452.55275889681764</v>
      </c>
    </row>
    <row r="320" spans="1:22" ht="12.75">
      <c r="A320" s="5">
        <f t="shared" si="345"/>
        <v>1</v>
      </c>
      <c r="B320" s="5">
        <f t="shared" si="342"/>
        <v>3.600000000000001</v>
      </c>
      <c r="C320" s="5">
        <f t="shared" si="322"/>
        <v>4.600000000000001</v>
      </c>
      <c r="D320" s="5">
        <f t="shared" si="323"/>
        <v>0.259</v>
      </c>
      <c r="E320" s="5">
        <f t="shared" si="324"/>
        <v>2.859000000000001</v>
      </c>
      <c r="F320" s="5">
        <f t="shared" si="325"/>
        <v>3.8590000000000013</v>
      </c>
      <c r="G320" s="5">
        <f t="shared" si="326"/>
        <v>-386.32834110216135</v>
      </c>
      <c r="H320" s="5">
        <f t="shared" si="327"/>
        <v>360.4789899925066</v>
      </c>
      <c r="I320" s="5">
        <f t="shared" si="328"/>
        <v>-76.40329869787413</v>
      </c>
      <c r="J320" s="5">
        <f t="shared" si="329"/>
        <v>-375.6008603916546</v>
      </c>
      <c r="K320" s="5">
        <f t="shared" si="343"/>
        <v>-3.526091597810128</v>
      </c>
      <c r="L320" s="5">
        <f t="shared" si="330"/>
        <v>1.7698587983007839</v>
      </c>
      <c r="M320" s="5">
        <f t="shared" si="331"/>
        <v>-1.3282721834240996</v>
      </c>
      <c r="N320" s="5">
        <f t="shared" si="332"/>
        <v>-2.79725498601375</v>
      </c>
      <c r="O320" s="5">
        <f t="shared" si="344"/>
        <v>-0.5055260585586077</v>
      </c>
      <c r="P320" s="5">
        <f t="shared" si="333"/>
        <v>0.25290260227654004</v>
      </c>
      <c r="Q320" s="5">
        <f t="shared" si="334"/>
        <v>-0.19077816431202135</v>
      </c>
      <c r="R320" s="5">
        <f t="shared" si="335"/>
        <v>-0.4006873242015496</v>
      </c>
      <c r="S320" s="5">
        <f t="shared" si="336"/>
        <v>138982.52820344476</v>
      </c>
      <c r="T320" s="5">
        <f t="shared" si="337"/>
        <v>5.7435365576439965</v>
      </c>
      <c r="U320" s="5">
        <f t="shared" si="338"/>
        <v>140775.1698698467</v>
      </c>
      <c r="V320" s="10">
        <f t="shared" si="339"/>
        <v>-386.2649547883224</v>
      </c>
    </row>
    <row r="321" spans="1:22" ht="12.75">
      <c r="A321" s="5">
        <f t="shared" si="345"/>
        <v>1.2</v>
      </c>
      <c r="B321" s="5">
        <f t="shared" si="342"/>
        <v>3.600000000000001</v>
      </c>
      <c r="C321" s="5">
        <f t="shared" si="322"/>
        <v>4.800000000000001</v>
      </c>
      <c r="D321" s="5">
        <f t="shared" si="323"/>
        <v>0.45899999999999996</v>
      </c>
      <c r="E321" s="5">
        <f t="shared" si="324"/>
        <v>2.859000000000001</v>
      </c>
      <c r="F321" s="5">
        <f t="shared" si="325"/>
        <v>4.059000000000001</v>
      </c>
      <c r="G321" s="5">
        <f t="shared" si="326"/>
        <v>-298.41557978741827</v>
      </c>
      <c r="H321" s="5">
        <f t="shared" si="327"/>
        <v>226.09020545913793</v>
      </c>
      <c r="I321" s="5">
        <f t="shared" si="328"/>
        <v>-80.74567891009745</v>
      </c>
      <c r="J321" s="5">
        <f t="shared" si="329"/>
        <v>-268.4005494411819</v>
      </c>
      <c r="K321" s="5">
        <f t="shared" si="343"/>
        <v>-3.526091597810128</v>
      </c>
      <c r="L321" s="5">
        <f t="shared" si="330"/>
        <v>1.7698587983007839</v>
      </c>
      <c r="M321" s="5">
        <f t="shared" si="331"/>
        <v>-1.3282721834240996</v>
      </c>
      <c r="N321" s="5">
        <f t="shared" si="332"/>
        <v>-2.79725498601375</v>
      </c>
      <c r="O321" s="5">
        <f t="shared" si="344"/>
        <v>-0.34271134107377954</v>
      </c>
      <c r="P321" s="5">
        <f t="shared" si="333"/>
        <v>0.17141980537689408</v>
      </c>
      <c r="Q321" s="5">
        <f t="shared" si="334"/>
        <v>-0.12934691529674996</v>
      </c>
      <c r="R321" s="5">
        <f t="shared" si="335"/>
        <v>-0.2716253537595721</v>
      </c>
      <c r="S321" s="5">
        <f t="shared" si="336"/>
        <v>70545.11002543877</v>
      </c>
      <c r="T321" s="5">
        <f t="shared" si="337"/>
        <v>6.3788050393203735</v>
      </c>
      <c r="U321" s="5">
        <f t="shared" si="338"/>
        <v>71893.11993227869</v>
      </c>
      <c r="V321" s="10">
        <f t="shared" si="339"/>
        <v>-298.3575817267438</v>
      </c>
    </row>
    <row r="322" spans="1:22" ht="12.75">
      <c r="A322" s="5">
        <f t="shared" si="345"/>
        <v>1.4</v>
      </c>
      <c r="B322" s="5">
        <f t="shared" si="342"/>
        <v>3.600000000000001</v>
      </c>
      <c r="C322" s="5">
        <f t="shared" si="322"/>
        <v>5.000000000000001</v>
      </c>
      <c r="D322" s="5">
        <f t="shared" si="323"/>
        <v>0.6589999999999999</v>
      </c>
      <c r="E322" s="5">
        <f t="shared" si="324"/>
        <v>2.859000000000001</v>
      </c>
      <c r="F322" s="5">
        <f t="shared" si="325"/>
        <v>4.259000000000001</v>
      </c>
      <c r="G322" s="5">
        <f t="shared" si="326"/>
        <v>-219.075141359647</v>
      </c>
      <c r="H322" s="5">
        <f t="shared" si="327"/>
        <v>144.86561778831407</v>
      </c>
      <c r="I322" s="5">
        <f t="shared" si="328"/>
        <v>-68.03972631324316</v>
      </c>
      <c r="J322" s="5">
        <f t="shared" si="329"/>
        <v>-188.27818907754383</v>
      </c>
      <c r="K322" s="5">
        <f t="shared" si="343"/>
        <v>-3.526091597810128</v>
      </c>
      <c r="L322" s="5">
        <f t="shared" si="330"/>
        <v>1.7698587983007839</v>
      </c>
      <c r="M322" s="5">
        <f t="shared" si="331"/>
        <v>-1.3282721834240996</v>
      </c>
      <c r="N322" s="5">
        <f t="shared" si="332"/>
        <v>-2.79725498601375</v>
      </c>
      <c r="O322" s="5">
        <f t="shared" si="344"/>
        <v>-0.23232768329059067</v>
      </c>
      <c r="P322" s="5">
        <f t="shared" si="333"/>
        <v>0.11619331208573747</v>
      </c>
      <c r="Q322" s="5">
        <f t="shared" si="334"/>
        <v>-0.08769147020941448</v>
      </c>
      <c r="R322" s="5">
        <f t="shared" si="335"/>
        <v>-0.1841319192405766</v>
      </c>
      <c r="S322" s="5">
        <f t="shared" si="336"/>
        <v>34403.17691146653</v>
      </c>
      <c r="T322" s="5">
        <f t="shared" si="337"/>
        <v>6.828412162102035</v>
      </c>
      <c r="U322" s="5">
        <f t="shared" si="338"/>
        <v>35379.37433827105</v>
      </c>
      <c r="V322" s="10">
        <f t="shared" si="339"/>
        <v>-219.02298633102103</v>
      </c>
    </row>
    <row r="323" spans="1:22" ht="12.75">
      <c r="A323" s="5">
        <f t="shared" si="345"/>
        <v>1.5999999999999999</v>
      </c>
      <c r="B323" s="5">
        <f t="shared" si="342"/>
        <v>3.600000000000001</v>
      </c>
      <c r="C323" s="5">
        <f t="shared" si="322"/>
        <v>5.200000000000001</v>
      </c>
      <c r="D323" s="5">
        <f t="shared" si="323"/>
        <v>0.8589999999999999</v>
      </c>
      <c r="E323" s="5">
        <f t="shared" si="324"/>
        <v>2.859000000000001</v>
      </c>
      <c r="F323" s="5">
        <f t="shared" si="325"/>
        <v>4.459000000000001</v>
      </c>
      <c r="G323" s="5">
        <f t="shared" si="326"/>
        <v>-156.21874337216317</v>
      </c>
      <c r="H323" s="5">
        <f t="shared" si="327"/>
        <v>94.34287454002862</v>
      </c>
      <c r="I323" s="5">
        <f t="shared" si="328"/>
        <v>-52.23567193860358</v>
      </c>
      <c r="J323" s="5">
        <f t="shared" si="329"/>
        <v>-130.54025780682733</v>
      </c>
      <c r="K323" s="5">
        <f t="shared" si="343"/>
        <v>-3.526091597810128</v>
      </c>
      <c r="L323" s="5">
        <f t="shared" si="330"/>
        <v>1.7698587983007839</v>
      </c>
      <c r="M323" s="5">
        <f t="shared" si="331"/>
        <v>-1.3282721834240996</v>
      </c>
      <c r="N323" s="5">
        <f t="shared" si="332"/>
        <v>-2.79725498601375</v>
      </c>
      <c r="O323" s="5">
        <f t="shared" si="344"/>
        <v>-0.15749436250873902</v>
      </c>
      <c r="P323" s="5">
        <f t="shared" si="333"/>
        <v>0.07876072314298721</v>
      </c>
      <c r="Q323" s="5">
        <f t="shared" si="334"/>
        <v>-0.05944850196327263</v>
      </c>
      <c r="R323" s="5">
        <f t="shared" si="335"/>
        <v>-0.124819902171952</v>
      </c>
      <c r="S323" s="5">
        <f t="shared" si="336"/>
        <v>16318.274769678384</v>
      </c>
      <c r="T323" s="5">
        <f t="shared" si="337"/>
        <v>7.141909277348518</v>
      </c>
      <c r="U323" s="5">
        <f t="shared" si="338"/>
        <v>17008.18644386302</v>
      </c>
      <c r="V323" s="10">
        <f t="shared" si="339"/>
        <v>-156.17381191590292</v>
      </c>
    </row>
    <row r="324" spans="1:22" ht="12.75">
      <c r="A324" s="5">
        <f t="shared" si="345"/>
        <v>1.7999999999999998</v>
      </c>
      <c r="B324" s="5">
        <f t="shared" si="342"/>
        <v>3.600000000000001</v>
      </c>
      <c r="C324" s="5">
        <f t="shared" si="322"/>
        <v>5.4</v>
      </c>
      <c r="D324" s="5">
        <f t="shared" si="323"/>
        <v>1.0589999999999997</v>
      </c>
      <c r="E324" s="5">
        <f t="shared" si="324"/>
        <v>2.859000000000001</v>
      </c>
      <c r="F324" s="5">
        <f t="shared" si="325"/>
        <v>4.659000000000001</v>
      </c>
      <c r="G324" s="5">
        <f t="shared" si="326"/>
        <v>-109.44075847918613</v>
      </c>
      <c r="H324" s="5">
        <f t="shared" si="327"/>
        <v>62.179795665862805</v>
      </c>
      <c r="I324" s="5">
        <f t="shared" si="328"/>
        <v>-38.21822850899082</v>
      </c>
      <c r="J324" s="5">
        <f t="shared" si="329"/>
        <v>-89.82745891165695</v>
      </c>
      <c r="K324" s="5">
        <f t="shared" si="343"/>
        <v>-3.526091597810128</v>
      </c>
      <c r="L324" s="5">
        <f t="shared" si="330"/>
        <v>1.7698587983007839</v>
      </c>
      <c r="M324" s="5">
        <f t="shared" si="331"/>
        <v>-1.3282721834240996</v>
      </c>
      <c r="N324" s="5">
        <f t="shared" si="332"/>
        <v>-2.79725498601375</v>
      </c>
      <c r="O324" s="5">
        <f t="shared" si="344"/>
        <v>-0.10676363384472842</v>
      </c>
      <c r="P324" s="5">
        <f t="shared" si="333"/>
        <v>0.05338803952184299</v>
      </c>
      <c r="Q324" s="5">
        <f t="shared" si="334"/>
        <v>-0.040300689397601286</v>
      </c>
      <c r="R324" s="5">
        <f t="shared" si="335"/>
        <v>-0.08461276220073097</v>
      </c>
      <c r="S324" s="5">
        <f t="shared" si="336"/>
        <v>7574.25639533904</v>
      </c>
      <c r="T324" s="5">
        <f t="shared" si="337"/>
        <v>7.358427834413241</v>
      </c>
      <c r="U324" s="5">
        <f t="shared" si="338"/>
        <v>8053.778435004968</v>
      </c>
      <c r="V324" s="10">
        <f t="shared" si="339"/>
        <v>-109.40559035613984</v>
      </c>
    </row>
    <row r="325" spans="1:22" ht="12.75">
      <c r="A325" s="5">
        <f t="shared" si="345"/>
        <v>1.9999999999999998</v>
      </c>
      <c r="B325" s="5">
        <f t="shared" si="342"/>
        <v>3.600000000000001</v>
      </c>
      <c r="C325" s="5">
        <f t="shared" si="322"/>
        <v>5.6000000000000005</v>
      </c>
      <c r="D325" s="5">
        <f t="shared" si="323"/>
        <v>1.259</v>
      </c>
      <c r="E325" s="5">
        <f t="shared" si="324"/>
        <v>2.859000000000001</v>
      </c>
      <c r="F325" s="5">
        <f t="shared" si="325"/>
        <v>4.859000000000001</v>
      </c>
      <c r="G325" s="5">
        <f t="shared" si="326"/>
        <v>-75.81544389394756</v>
      </c>
      <c r="H325" s="5">
        <f t="shared" si="327"/>
        <v>41.335379792672434</v>
      </c>
      <c r="I325" s="5">
        <f t="shared" si="328"/>
        <v>-27.19785206400026</v>
      </c>
      <c r="J325" s="5">
        <f t="shared" si="329"/>
        <v>-61.506217291918375</v>
      </c>
      <c r="K325" s="5">
        <f t="shared" si="343"/>
        <v>-3.526091597810128</v>
      </c>
      <c r="L325" s="5">
        <f t="shared" si="330"/>
        <v>1.7698587983007839</v>
      </c>
      <c r="M325" s="5">
        <f t="shared" si="331"/>
        <v>-1.3282721834240996</v>
      </c>
      <c r="N325" s="5">
        <f t="shared" si="332"/>
        <v>-2.79725498601375</v>
      </c>
      <c r="O325" s="5">
        <f t="shared" si="344"/>
        <v>-0.07237320515100937</v>
      </c>
      <c r="P325" s="5">
        <f t="shared" si="333"/>
        <v>0.036189461906678225</v>
      </c>
      <c r="Q325" s="5">
        <f t="shared" si="334"/>
        <v>-0.027319698322069014</v>
      </c>
      <c r="R325" s="5">
        <f t="shared" si="335"/>
        <v>-0.05735695170461194</v>
      </c>
      <c r="S325" s="5">
        <f t="shared" si="336"/>
        <v>3446.7422550361302</v>
      </c>
      <c r="T325" s="5">
        <f t="shared" si="337"/>
        <v>7.507041238411078</v>
      </c>
      <c r="U325" s="5">
        <f t="shared" si="338"/>
        <v>3775.962437111096</v>
      </c>
      <c r="V325" s="10">
        <f t="shared" si="339"/>
        <v>-75.79418324079577</v>
      </c>
    </row>
    <row r="326" spans="1:22" ht="12.75">
      <c r="A326" s="5">
        <f t="shared" si="345"/>
        <v>2.1999999999999997</v>
      </c>
      <c r="B326" s="5">
        <f t="shared" si="342"/>
        <v>3.600000000000001</v>
      </c>
      <c r="C326" s="5">
        <f t="shared" si="322"/>
        <v>5.800000000000001</v>
      </c>
      <c r="D326" s="5">
        <f t="shared" si="323"/>
        <v>1.4589999999999996</v>
      </c>
      <c r="E326" s="5">
        <f t="shared" si="324"/>
        <v>2.859000000000001</v>
      </c>
      <c r="F326" s="5">
        <f t="shared" si="325"/>
        <v>5.059000000000001</v>
      </c>
      <c r="G326" s="5">
        <f t="shared" si="326"/>
        <v>-52.141473426970435</v>
      </c>
      <c r="H326" s="5">
        <f t="shared" si="327"/>
        <v>27.64577122500595</v>
      </c>
      <c r="I326" s="5">
        <f t="shared" si="328"/>
        <v>-19.029766896400233</v>
      </c>
      <c r="J326" s="5">
        <f t="shared" si="329"/>
        <v>-41.975757013155174</v>
      </c>
      <c r="K326" s="5">
        <f t="shared" si="343"/>
        <v>-3.526091597810128</v>
      </c>
      <c r="L326" s="5">
        <f t="shared" si="330"/>
        <v>1.7698587983007839</v>
      </c>
      <c r="M326" s="5">
        <f t="shared" si="331"/>
        <v>-1.3282721834240996</v>
      </c>
      <c r="N326" s="5">
        <f t="shared" si="332"/>
        <v>-2.79725498601375</v>
      </c>
      <c r="O326" s="5">
        <f t="shared" si="344"/>
        <v>-0.04906023667312297</v>
      </c>
      <c r="P326" s="5">
        <f t="shared" si="333"/>
        <v>0.02453143222070072</v>
      </c>
      <c r="Q326" s="5">
        <f t="shared" si="334"/>
        <v>-0.018519694082186136</v>
      </c>
      <c r="R326" s="5">
        <f t="shared" si="335"/>
        <v>-0.038880782825367735</v>
      </c>
      <c r="S326" s="5">
        <f t="shared" si="336"/>
        <v>1534.9550210907248</v>
      </c>
      <c r="T326" s="5">
        <f t="shared" si="337"/>
        <v>7.608628244815141</v>
      </c>
      <c r="U326" s="5">
        <f t="shared" si="338"/>
        <v>1758.7015879580013</v>
      </c>
      <c r="V326" s="10">
        <f t="shared" si="339"/>
        <v>-52.140629955624554</v>
      </c>
    </row>
    <row r="327" spans="1:22" ht="12.75">
      <c r="A327" s="5">
        <f t="shared" si="345"/>
        <v>2.4</v>
      </c>
      <c r="B327" s="5">
        <f t="shared" si="342"/>
        <v>3.600000000000001</v>
      </c>
      <c r="C327" s="5">
        <f t="shared" si="322"/>
        <v>6.000000000000001</v>
      </c>
      <c r="D327" s="5">
        <f t="shared" si="323"/>
        <v>1.6589999999999998</v>
      </c>
      <c r="E327" s="5">
        <f t="shared" si="324"/>
        <v>2.859000000000001</v>
      </c>
      <c r="F327" s="5">
        <f t="shared" si="325"/>
        <v>5.259000000000001</v>
      </c>
      <c r="G327" s="5">
        <f t="shared" si="326"/>
        <v>-35.689059945385516</v>
      </c>
      <c r="H327" s="5">
        <f t="shared" si="327"/>
        <v>18.568270154518203</v>
      </c>
      <c r="I327" s="5">
        <f t="shared" si="328"/>
        <v>-13.172267953925472</v>
      </c>
      <c r="J327" s="5">
        <f t="shared" si="329"/>
        <v>-28.58393218217558</v>
      </c>
      <c r="K327" s="5">
        <f t="shared" si="343"/>
        <v>-3.526091597810128</v>
      </c>
      <c r="L327" s="5">
        <f t="shared" si="330"/>
        <v>1.7698587983007839</v>
      </c>
      <c r="M327" s="5">
        <f t="shared" si="331"/>
        <v>-1.3282721834240996</v>
      </c>
      <c r="N327" s="5">
        <f t="shared" si="332"/>
        <v>-2.79725498601375</v>
      </c>
      <c r="O327" s="5">
        <f t="shared" si="344"/>
        <v>-0.03325674121694303</v>
      </c>
      <c r="P327" s="5">
        <f t="shared" si="333"/>
        <v>0.016628974348096827</v>
      </c>
      <c r="Q327" s="5">
        <f t="shared" si="334"/>
        <v>-0.012554169257451491</v>
      </c>
      <c r="R327" s="5">
        <f t="shared" si="335"/>
        <v>-0.026356217966371855</v>
      </c>
      <c r="S327" s="5">
        <f t="shared" si="336"/>
        <v>664.9527208190525</v>
      </c>
      <c r="T327" s="5">
        <f t="shared" si="337"/>
        <v>7.677879982766477</v>
      </c>
      <c r="U327" s="5">
        <f t="shared" si="338"/>
        <v>815.5351449515796</v>
      </c>
      <c r="V327" s="10">
        <f t="shared" si="339"/>
        <v>-35.718783582746035</v>
      </c>
    </row>
    <row r="328" spans="1:22" ht="12.75">
      <c r="A328" s="5">
        <f aca="true" t="shared" si="346" ref="A328:A333">A327+$B$4</f>
        <v>2.6</v>
      </c>
      <c r="B328" s="5">
        <f aca="true" t="shared" si="347" ref="B328:B333">B310+$B$5</f>
        <v>3.600000000000001</v>
      </c>
      <c r="C328" s="5">
        <f t="shared" si="322"/>
        <v>6.200000000000001</v>
      </c>
      <c r="D328" s="5">
        <f t="shared" si="323"/>
        <v>1.859</v>
      </c>
      <c r="E328" s="5">
        <f t="shared" si="324"/>
        <v>2.859000000000001</v>
      </c>
      <c r="F328" s="5">
        <f t="shared" si="325"/>
        <v>5.459000000000001</v>
      </c>
      <c r="G328" s="5">
        <f t="shared" si="326"/>
        <v>-24.35057460081435</v>
      </c>
      <c r="H328" s="5">
        <f t="shared" si="327"/>
        <v>12.507851347072405</v>
      </c>
      <c r="I328" s="5">
        <f t="shared" si="328"/>
        <v>-9.054327832441345</v>
      </c>
      <c r="J328" s="5">
        <f t="shared" si="329"/>
        <v>-19.435844450511443</v>
      </c>
      <c r="K328" s="5">
        <f t="shared" si="343"/>
        <v>-3.526091597810128</v>
      </c>
      <c r="L328" s="5">
        <f t="shared" si="330"/>
        <v>1.7698587983007839</v>
      </c>
      <c r="M328" s="5">
        <f t="shared" si="331"/>
        <v>-1.3282721834240996</v>
      </c>
      <c r="N328" s="5">
        <f t="shared" si="332"/>
        <v>-2.79725498601375</v>
      </c>
      <c r="O328" s="5">
        <f t="shared" si="344"/>
        <v>-0.022543873363156823</v>
      </c>
      <c r="P328" s="5">
        <f t="shared" si="333"/>
        <v>0.011272214104468511</v>
      </c>
      <c r="Q328" s="5">
        <f t="shared" si="334"/>
        <v>-0.008510197064092308</v>
      </c>
      <c r="R328" s="5">
        <f t="shared" si="335"/>
        <v>-0.01786613477080117</v>
      </c>
      <c r="S328" s="5">
        <f t="shared" si="336"/>
        <v>276.84265936809356</v>
      </c>
      <c r="T328" s="5">
        <f t="shared" si="337"/>
        <v>7.725002386413597</v>
      </c>
      <c r="U328" s="5">
        <f t="shared" si="338"/>
        <v>377.05788187057374</v>
      </c>
      <c r="V328" s="10">
        <f t="shared" si="339"/>
        <v>-24.426811442570703</v>
      </c>
    </row>
    <row r="329" spans="1:22" ht="12.75">
      <c r="A329" s="5">
        <f t="shared" si="346"/>
        <v>2.8000000000000003</v>
      </c>
      <c r="B329" s="5">
        <f t="shared" si="347"/>
        <v>3.600000000000001</v>
      </c>
      <c r="C329" s="5">
        <f>A329+B329</f>
        <v>6.400000000000001</v>
      </c>
      <c r="D329" s="5">
        <f>A329-$D$3</f>
        <v>2.059</v>
      </c>
      <c r="E329" s="5">
        <f>B329-$E$3</f>
        <v>2.859000000000001</v>
      </c>
      <c r="F329" s="5">
        <f>C329-$F$3</f>
        <v>5.659000000000002</v>
      </c>
      <c r="G329" s="5">
        <f>$D$4*(EXP(-2*$D$5*D329)-2*EXP(-$D$5*D329))</f>
        <v>-16.57913933328781</v>
      </c>
      <c r="H329" s="5">
        <f>0.5*$D$4*(EXP(-2*$D$5*D329)+2*EXP(-$D$5*D329))</f>
        <v>8.442385342644368</v>
      </c>
      <c r="I329" s="5">
        <f>0.5*(G329*(1+$M$2)+H329*(1-$M$2))</f>
        <v>-6.195206592775955</v>
      </c>
      <c r="J329" s="5">
        <f>0.5*(G329*(1+$M$2)-H329*(1-$M$2))</f>
        <v>-13.202386427170781</v>
      </c>
      <c r="K329" s="5">
        <f t="shared" si="343"/>
        <v>-3.526091597810128</v>
      </c>
      <c r="L329" s="5">
        <f>0.5*$E$4*(EXP(-2*$E$5*E329)+2*EXP(-$E$5*E329))</f>
        <v>1.7698587983007839</v>
      </c>
      <c r="M329" s="5">
        <f>0.5*(K329*(1+$M$2)+L329*(1-$M$2))</f>
        <v>-1.3282721834240996</v>
      </c>
      <c r="N329" s="5">
        <f>0.5*(K329*(1+$M$2)-L329*(1-$M$2))</f>
        <v>-2.79725498601375</v>
      </c>
      <c r="O329" s="5">
        <f t="shared" si="344"/>
        <v>-0.01528187219248025</v>
      </c>
      <c r="P329" s="5">
        <f>0.5*$F$4*(EXP(-2*$F$5*F329)+2*EXP(-$F$5*F329))</f>
        <v>0.007641063574140742</v>
      </c>
      <c r="Q329" s="5">
        <f>0.5*(O329*(1+$M$2)+P329*(1-$M$2))</f>
        <v>-0.0057688538493325375</v>
      </c>
      <c r="R329" s="5">
        <f>0.5*(O329*(1+$M$2)-P329*(1-$M$2))</f>
        <v>-0.012110936615869353</v>
      </c>
      <c r="S329" s="5">
        <f>(J329-N329)^2</f>
        <v>108.26676030775461</v>
      </c>
      <c r="T329" s="5">
        <f>(N329-R329)^2</f>
        <v>7.757027375896425</v>
      </c>
      <c r="U329" s="5">
        <f>(R329-J329)^2</f>
        <v>173.98336751673364</v>
      </c>
      <c r="V329" s="10">
        <f>(I329+M329+Q329-SQRT(0.5*(S329+T329+U329)))/(1+$M$2)</f>
        <v>-16.727342529647636</v>
      </c>
    </row>
    <row r="330" spans="1:22" ht="12.75">
      <c r="A330" s="5">
        <f t="shared" si="346"/>
        <v>3.0000000000000004</v>
      </c>
      <c r="B330" s="5">
        <f t="shared" si="347"/>
        <v>3.600000000000001</v>
      </c>
      <c r="C330" s="5">
        <f>A330+B330</f>
        <v>6.600000000000001</v>
      </c>
      <c r="D330" s="5">
        <f>A330-$D$3</f>
        <v>2.2590000000000003</v>
      </c>
      <c r="E330" s="5">
        <f>B330-$E$3</f>
        <v>2.859000000000001</v>
      </c>
      <c r="F330" s="5">
        <f>C330-$F$3</f>
        <v>5.859000000000002</v>
      </c>
      <c r="G330" s="5">
        <f>$D$4*(EXP(-2*$D$5*D330)-2*EXP(-$D$5*D330))</f>
        <v>-11.271867554491662</v>
      </c>
      <c r="H330" s="5">
        <f>0.5*$D$4*(EXP(-2*$D$5*D330)+2*EXP(-$D$5*D330))</f>
        <v>5.7061537275550895</v>
      </c>
      <c r="I330" s="5">
        <f>0.5*(G330*(1+$M$2)+H330*(1-$M$2))</f>
        <v>-4.22598872244226</v>
      </c>
      <c r="J330" s="5">
        <f>0.5*(G330*(1+$M$2)-H330*(1-$M$2))</f>
        <v>-8.962096316312984</v>
      </c>
      <c r="K330" s="5">
        <f t="shared" si="343"/>
        <v>-3.526091597810128</v>
      </c>
      <c r="L330" s="5">
        <f>0.5*$E$4*(EXP(-2*$E$5*E330)+2*EXP(-$E$5*E330))</f>
        <v>1.7698587983007839</v>
      </c>
      <c r="M330" s="5">
        <f>0.5*(K330*(1+$M$2)+L330*(1-$M$2))</f>
        <v>-1.3282721834240996</v>
      </c>
      <c r="N330" s="5">
        <f>0.5*(K330*(1+$M$2)-L330*(1-$M$2))</f>
        <v>-2.79725498601375</v>
      </c>
      <c r="O330" s="5">
        <f t="shared" si="344"/>
        <v>-0.0103591479480417</v>
      </c>
      <c r="P330" s="5">
        <f>0.5*$F$4*(EXP(-2*$F$5*F330)+2*EXP(-$F$5*F330))</f>
        <v>0.005179632551073158</v>
      </c>
      <c r="Q330" s="5">
        <f>0.5*(O330*(1+$M$2)+P330*(1-$M$2))</f>
        <v>-0.003910554040909033</v>
      </c>
      <c r="R330" s="5">
        <f>0.5*(O330*(1+$M$2)-P330*(1-$M$2))</f>
        <v>-0.008209649058299755</v>
      </c>
      <c r="S330" s="5">
        <f>(J330-N330)^2</f>
        <v>38.00526862776563</v>
      </c>
      <c r="T330" s="5">
        <f>(N330-R330)^2</f>
        <v>7.778773891592939</v>
      </c>
      <c r="U330" s="5">
        <f>(R330-J330)^2</f>
        <v>80.17208645004119</v>
      </c>
      <c r="V330" s="10">
        <f>(I330+M330+Q330-SQRT(0.5*(S330+T330+U330)))/(1+$M$2)</f>
        <v>-11.533370483093671</v>
      </c>
    </row>
    <row r="331" spans="1:22" ht="12.75">
      <c r="A331" s="5">
        <f t="shared" si="346"/>
        <v>3.2000000000000006</v>
      </c>
      <c r="B331" s="5">
        <f t="shared" si="347"/>
        <v>3.600000000000001</v>
      </c>
      <c r="C331" s="5">
        <f>A331+B331</f>
        <v>6.800000000000002</v>
      </c>
      <c r="D331" s="5">
        <f>A331-$D$3</f>
        <v>2.4590000000000005</v>
      </c>
      <c r="E331" s="5">
        <f>B331-$E$3</f>
        <v>2.859000000000001</v>
      </c>
      <c r="F331" s="5">
        <f>C331-$F$3</f>
        <v>6.059000000000002</v>
      </c>
      <c r="G331" s="5">
        <f>$D$4*(EXP(-2*$D$5*D331)-2*EXP(-$D$5*D331))</f>
        <v>-7.65619233922045</v>
      </c>
      <c r="H331" s="5">
        <f>0.5*$D$4*(EXP(-2*$D$5*D331)+2*EXP(-$D$5*D331))</f>
        <v>3.860362763918389</v>
      </c>
      <c r="I331" s="5">
        <f>0.5*(G331*(1+$M$2)+H331*(1-$M$2))</f>
        <v>-2.876821971417832</v>
      </c>
      <c r="J331" s="5">
        <f>0.5*(G331*(1+$M$2)-H331*(1-$M$2))</f>
        <v>-6.0809230654700945</v>
      </c>
      <c r="K331" s="5">
        <f t="shared" si="343"/>
        <v>-3.526091597810128</v>
      </c>
      <c r="L331" s="5">
        <f>0.5*$E$4*(EXP(-2*$E$5*E331)+2*EXP(-$E$5*E331))</f>
        <v>1.7698587983007839</v>
      </c>
      <c r="M331" s="5">
        <f>0.5*(K331*(1+$M$2)+L331*(1-$M$2))</f>
        <v>-1.3282721834240996</v>
      </c>
      <c r="N331" s="5">
        <f>0.5*(K331*(1+$M$2)-L331*(1-$M$2))</f>
        <v>-2.79725498601375</v>
      </c>
      <c r="O331" s="5">
        <f t="shared" si="344"/>
        <v>-0.00702216665389287</v>
      </c>
      <c r="P331" s="5">
        <f>0.5*$F$4*(EXP(-2*$F$5*F331)+2*EXP(-$F$5*F331))</f>
        <v>0.003511110243541709</v>
      </c>
      <c r="Q331" s="5">
        <f>0.5*(O331*(1+$M$2)+P331*(1-$M$2))</f>
        <v>-0.0026508567414575196</v>
      </c>
      <c r="R331" s="5">
        <f>0.5*(O331*(1+$M$2)-P331*(1-$M$2))</f>
        <v>-0.0055650782435971375</v>
      </c>
      <c r="S331" s="5">
        <f>(J331-N331)^2</f>
        <v>10.782476056040519</v>
      </c>
      <c r="T331" s="5">
        <f>(N331-R331)^2</f>
        <v>7.793532541145724</v>
      </c>
      <c r="U331" s="5">
        <f>(R331-J331)^2</f>
        <v>36.9099746729568</v>
      </c>
      <c r="V331" s="10">
        <f>(I331+M331+Q331-SQRT(0.5*(S331+T331+U331)))/(1+$M$2)</f>
        <v>-8.098210804652638</v>
      </c>
    </row>
    <row r="332" spans="1:22" ht="12.75">
      <c r="A332" s="5">
        <f t="shared" si="346"/>
        <v>3.400000000000001</v>
      </c>
      <c r="B332" s="5">
        <f t="shared" si="347"/>
        <v>3.600000000000001</v>
      </c>
      <c r="C332" s="5">
        <f>A332+B332</f>
        <v>7.000000000000002</v>
      </c>
      <c r="D332" s="5">
        <f>A332-$D$3</f>
        <v>2.6590000000000007</v>
      </c>
      <c r="E332" s="5">
        <f>B332-$E$3</f>
        <v>2.859000000000001</v>
      </c>
      <c r="F332" s="5">
        <f>C332-$F$3</f>
        <v>6.259000000000002</v>
      </c>
      <c r="G332" s="5">
        <f>$D$4*(EXP(-2*$D$5*D332)-2*EXP(-$D$5*D332))</f>
        <v>-5.1969476111796915</v>
      </c>
      <c r="H332" s="5">
        <f>0.5*$D$4*(EXP(-2*$D$5*D332)+2*EXP(-$D$5*D332))</f>
        <v>2.613300547899721</v>
      </c>
      <c r="I332" s="5">
        <f>0.5*(G332*(1+$M$2)+H332*(1-$M$2))</f>
        <v>-1.9556946251617353</v>
      </c>
      <c r="J332" s="5">
        <f>0.5*(G332*(1+$M$2)-H332*(1-$M$2))</f>
        <v>-4.124734079918504</v>
      </c>
      <c r="K332" s="5">
        <f t="shared" si="343"/>
        <v>-3.526091597810128</v>
      </c>
      <c r="L332" s="5">
        <f>0.5*$E$4*(EXP(-2*$E$5*E332)+2*EXP(-$E$5*E332))</f>
        <v>1.7698587983007839</v>
      </c>
      <c r="M332" s="5">
        <f>0.5*(K332*(1+$M$2)+L332*(1-$M$2))</f>
        <v>-1.3282721834240996</v>
      </c>
      <c r="N332" s="5">
        <f>0.5*(K332*(1+$M$2)-L332*(1-$M$2))</f>
        <v>-2.79725498601375</v>
      </c>
      <c r="O332" s="5">
        <f t="shared" si="344"/>
        <v>-0.004760120796450643</v>
      </c>
      <c r="P332" s="5">
        <f>0.5*$F$4*(EXP(-2*$F$5*F332)+2*EXP(-$F$5*F332))</f>
        <v>0.0023800727666029127</v>
      </c>
      <c r="Q332" s="5">
        <f>0.5*(O332*(1+$M$2)+P332*(1-$M$2))</f>
        <v>-0.0017969404677834174</v>
      </c>
      <c r="R332" s="5">
        <f>0.5*(O332*(1+$M$2)-P332*(1-$M$2))</f>
        <v>-0.0037724008640638348</v>
      </c>
      <c r="S332" s="5">
        <f>(J332-N332)^2</f>
        <v>1.7622007447541868</v>
      </c>
      <c r="T332" s="5">
        <f>(N332-R332)^2</f>
        <v>7.803544953534573</v>
      </c>
      <c r="U332" s="5">
        <f>(R332-J332)^2</f>
        <v>16.982325160235188</v>
      </c>
      <c r="V332" s="10">
        <f>(I332+M332+Q332-SQRT(0.5*(S332+T332+U332)))/(1+$M$2)</f>
        <v>-5.922323690541483</v>
      </c>
    </row>
    <row r="333" spans="1:22" ht="12.75">
      <c r="A333" s="5">
        <f t="shared" si="346"/>
        <v>3.600000000000001</v>
      </c>
      <c r="B333" s="5">
        <f t="shared" si="347"/>
        <v>3.600000000000001</v>
      </c>
      <c r="C333" s="5">
        <f>A333+B333</f>
        <v>7.200000000000002</v>
      </c>
      <c r="D333" s="5">
        <f>A333-$D$3</f>
        <v>2.859000000000001</v>
      </c>
      <c r="E333" s="5">
        <f>B333-$E$3</f>
        <v>2.859000000000001</v>
      </c>
      <c r="F333" s="5">
        <f>C333-$F$3</f>
        <v>6.459000000000002</v>
      </c>
      <c r="G333" s="5">
        <f>$D$4*(EXP(-2*$D$5*D333)-2*EXP(-$D$5*D333))</f>
        <v>-3.526091597810128</v>
      </c>
      <c r="H333" s="5">
        <f>0.5*$D$4*(EXP(-2*$D$5*D333)+2*EXP(-$D$5*D333))</f>
        <v>1.7698587983007839</v>
      </c>
      <c r="I333" s="5">
        <f>0.5*(G333*(1+$M$2)+H333*(1-$M$2))</f>
        <v>-1.3282721834240996</v>
      </c>
      <c r="J333" s="5">
        <f>0.5*(G333*(1+$M$2)-H333*(1-$M$2))</f>
        <v>-2.79725498601375</v>
      </c>
      <c r="K333" s="5">
        <f>$E$4*(EXP(-2*$E$5*E333)-2*EXP(-$E$5*E333))</f>
        <v>-3.526091597810128</v>
      </c>
      <c r="L333" s="5">
        <f>0.5*$E$4*(EXP(-2*$E$5*E333)+2*EXP(-$E$5*E333))</f>
        <v>1.7698587983007839</v>
      </c>
      <c r="M333" s="5">
        <f>0.5*(K333*(1+$M$2)+L333*(1-$M$2))</f>
        <v>-1.3282721834240996</v>
      </c>
      <c r="N333" s="5">
        <f>0.5*(K333*(1+$M$2)-L333*(1-$M$2))</f>
        <v>-2.79725498601375</v>
      </c>
      <c r="O333" s="5">
        <f>$F$4*(EXP(-2*$F$5*F333)-2*EXP(-$F$5*F333))</f>
        <v>-0.0032267449778733354</v>
      </c>
      <c r="P333" s="5">
        <f>0.5*$F$4*(EXP(-2*$F$5*F333)+2*EXP(-$F$5*F333))</f>
        <v>0.0016133781722990203</v>
      </c>
      <c r="Q333" s="5">
        <f>0.5*(O333*(1+$M$2)+P333*(1-$M$2))</f>
        <v>-0.0012180938705518077</v>
      </c>
      <c r="R333" s="5">
        <f>0.5*(O333*(1+$M$2)-P333*(1-$M$2))</f>
        <v>-0.0025571977535599946</v>
      </c>
      <c r="S333" s="5">
        <f>(J333-N333)^2</f>
        <v>0</v>
      </c>
      <c r="T333" s="5">
        <f>(N333-R333)^2</f>
        <v>7.810335727706397</v>
      </c>
      <c r="U333" s="5">
        <f>(R333-J333)^2</f>
        <v>7.810335727706397</v>
      </c>
      <c r="V333" s="10">
        <f>(I333+M333+Q333-SQRT(0.5*(S333+T333+U333)))/(1+$M$2)</f>
        <v>-4.660222435024736</v>
      </c>
    </row>
    <row r="336" ht="12.75">
      <c r="A336" s="1" t="s">
        <v>43</v>
      </c>
    </row>
    <row r="337" spans="1:23" ht="15.75">
      <c r="A337" s="5" t="s">
        <v>21</v>
      </c>
      <c r="B337" s="5" t="s">
        <v>22</v>
      </c>
      <c r="C337" s="5" t="s">
        <v>23</v>
      </c>
      <c r="D337" s="5" t="s">
        <v>24</v>
      </c>
      <c r="E337" s="5" t="s">
        <v>25</v>
      </c>
      <c r="F337" s="5" t="s">
        <v>26</v>
      </c>
      <c r="G337" s="5" t="s">
        <v>27</v>
      </c>
      <c r="H337" s="5" t="s">
        <v>28</v>
      </c>
      <c r="I337" s="5" t="s">
        <v>29</v>
      </c>
      <c r="J337" s="5" t="s">
        <v>30</v>
      </c>
      <c r="K337" s="5" t="s">
        <v>31</v>
      </c>
      <c r="L337" s="5" t="s">
        <v>32</v>
      </c>
      <c r="M337" s="5" t="s">
        <v>33</v>
      </c>
      <c r="N337" s="5" t="s">
        <v>34</v>
      </c>
      <c r="O337" s="5" t="s">
        <v>35</v>
      </c>
      <c r="P337" s="5" t="s">
        <v>36</v>
      </c>
      <c r="Q337" s="5" t="s">
        <v>37</v>
      </c>
      <c r="R337" s="5" t="s">
        <v>38</v>
      </c>
      <c r="S337" s="5" t="s">
        <v>39</v>
      </c>
      <c r="T337" s="5" t="s">
        <v>40</v>
      </c>
      <c r="U337" s="5" t="s">
        <v>41</v>
      </c>
      <c r="V337" s="25" t="s">
        <v>42</v>
      </c>
      <c r="W337" s="4" t="s">
        <v>44</v>
      </c>
    </row>
    <row r="338" spans="1:23" ht="12.75">
      <c r="A338" s="5">
        <f>A10</f>
        <v>0.4</v>
      </c>
      <c r="B338" s="5">
        <f aca="true" t="shared" si="348" ref="B338:B355">A338</f>
        <v>0.4</v>
      </c>
      <c r="C338" s="5">
        <f aca="true" t="shared" si="349" ref="C338:C353">A338+B338</f>
        <v>0.8</v>
      </c>
      <c r="D338" s="5">
        <f aca="true" t="shared" si="350" ref="D338:D353">A338-$D$3</f>
        <v>-0.34099999999999997</v>
      </c>
      <c r="E338" s="5">
        <f aca="true" t="shared" si="351" ref="E338:E353">B338-$E$3</f>
        <v>-0.34099999999999997</v>
      </c>
      <c r="F338" s="5">
        <f aca="true" t="shared" si="352" ref="F338:F353">C338-$F$3</f>
        <v>0.05900000000000005</v>
      </c>
      <c r="G338" s="5">
        <f aca="true" t="shared" si="353" ref="G338:G353">$D$4*(EXP(-2*$D$5*D338)-2*EXP(-$D$5*D338))</f>
        <v>-52.95022538305611</v>
      </c>
      <c r="H338" s="5">
        <f aca="true" t="shared" si="354" ref="H338:H353">0.5*$D$4*(EXP(-2*$D$5*D338)+2*EXP(-$D$5*D338))</f>
        <v>1750.9488172629635</v>
      </c>
      <c r="I338" s="5">
        <f aca="true" t="shared" si="355" ref="I338:I353">0.5*(G338*(1+$M$2)+H338*(1-$M$2))</f>
        <v>695.667877315042</v>
      </c>
      <c r="J338" s="5">
        <f aca="true" t="shared" si="356" ref="J338:J353">0.5*(G338*(1+$M$2)-H338*(1-$M$2))</f>
        <v>-757.6196410132177</v>
      </c>
      <c r="K338" s="5">
        <f aca="true" t="shared" si="357" ref="K338:K353">$E$4*(EXP(-2*$E$5*E338)-2*EXP(-$E$5*E338))</f>
        <v>-52.95022538305611</v>
      </c>
      <c r="L338" s="5">
        <f aca="true" t="shared" si="358" ref="L338:L353">0.5*$E$4*(EXP(-2*$E$5*E338)+2*EXP(-$E$5*E338))</f>
        <v>1750.9488172629635</v>
      </c>
      <c r="M338" s="5">
        <f aca="true" t="shared" si="359" ref="M338:M353">0.5*(K338*(1+$M$2)+L338*(1-$M$2))</f>
        <v>695.667877315042</v>
      </c>
      <c r="N338" s="5">
        <f aca="true" t="shared" si="360" ref="N338:N353">0.5*(K338*(1+$M$2)-L338*(1-$M$2))</f>
        <v>-757.6196410132177</v>
      </c>
      <c r="O338" s="5">
        <f aca="true" t="shared" si="361" ref="O338:O353">$F$4*(EXP(-2*$F$5*F338)-2*EXP(-$F$5*F338))</f>
        <v>-452.6219327078665</v>
      </c>
      <c r="P338" s="5">
        <f aca="true" t="shared" si="362" ref="P338:P353">0.5*$F$4*(EXP(-2*$F$5*F338)+2*EXP(-$F$5*F338))</f>
        <v>590.4286725788785</v>
      </c>
      <c r="Q338" s="5">
        <f aca="true" t="shared" si="363" ref="Q338:Q353">0.5*(O338*(1+$M$2)+P338*(1-$M$2))</f>
        <v>-19.755931513867324</v>
      </c>
      <c r="R338" s="5">
        <f aca="true" t="shared" si="364" ref="R338:R353">0.5*(O338*(1+$M$2)-P338*(1-$M$2))</f>
        <v>-509.81172975433645</v>
      </c>
      <c r="S338" s="5">
        <f aca="true" t="shared" si="365" ref="S338:S353">(J338-N338)^2</f>
        <v>0</v>
      </c>
      <c r="T338" s="5">
        <f aca="true" t="shared" si="366" ref="T338:T353">(N338-R338)^2</f>
        <v>61408.76088248956</v>
      </c>
      <c r="U338" s="5">
        <f aca="true" t="shared" si="367" ref="U338:U353">(R338-J338)^2</f>
        <v>61408.76088248956</v>
      </c>
      <c r="V338" s="10">
        <f aca="true" t="shared" si="368" ref="V338:V353">(I338+M338+Q338-SQRT(0.5*(S338+T338+U338)))/(1+$M$2)</f>
        <v>960.4888135532782</v>
      </c>
      <c r="W338" s="5">
        <f>SQRT(A338^2+B338^2)</f>
        <v>0.5656854249492381</v>
      </c>
    </row>
    <row r="339" spans="1:23" ht="12.75">
      <c r="A339" s="5">
        <f>A338+$B$4/2</f>
        <v>0.5</v>
      </c>
      <c r="B339" s="5">
        <f t="shared" si="348"/>
        <v>0.5</v>
      </c>
      <c r="C339" s="5">
        <f t="shared" si="349"/>
        <v>1</v>
      </c>
      <c r="D339" s="5">
        <f t="shared" si="350"/>
        <v>-0.241</v>
      </c>
      <c r="E339" s="5">
        <f t="shared" si="351"/>
        <v>-0.241</v>
      </c>
      <c r="F339" s="5">
        <f t="shared" si="352"/>
        <v>0.259</v>
      </c>
      <c r="G339" s="5">
        <f t="shared" si="353"/>
        <v>-294.43509285127163</v>
      </c>
      <c r="H339" s="5">
        <f t="shared" si="354"/>
        <v>1316.1862441133685</v>
      </c>
      <c r="I339" s="5">
        <f t="shared" si="355"/>
        <v>373.97276198905405</v>
      </c>
      <c r="J339" s="5">
        <f t="shared" si="356"/>
        <v>-718.4618206250418</v>
      </c>
      <c r="K339" s="5">
        <f t="shared" si="357"/>
        <v>-294.43509285127163</v>
      </c>
      <c r="L339" s="5">
        <f t="shared" si="358"/>
        <v>1316.1862441133685</v>
      </c>
      <c r="M339" s="5">
        <f t="shared" si="359"/>
        <v>373.97276198905405</v>
      </c>
      <c r="N339" s="5">
        <f t="shared" si="360"/>
        <v>-718.4618206250418</v>
      </c>
      <c r="O339" s="5">
        <f t="shared" si="361"/>
        <v>-386.32834110216135</v>
      </c>
      <c r="P339" s="5">
        <f t="shared" si="362"/>
        <v>360.4789899925066</v>
      </c>
      <c r="Q339" s="5">
        <f t="shared" si="363"/>
        <v>-76.40329869787413</v>
      </c>
      <c r="R339" s="5">
        <f t="shared" si="364"/>
        <v>-375.6008603916546</v>
      </c>
      <c r="S339" s="5">
        <f t="shared" si="365"/>
        <v>0</v>
      </c>
      <c r="T339" s="5">
        <f t="shared" si="366"/>
        <v>117553.63805216034</v>
      </c>
      <c r="U339" s="5">
        <f t="shared" si="367"/>
        <v>117553.63805216034</v>
      </c>
      <c r="V339" s="10">
        <f t="shared" si="368"/>
        <v>280.9241581596981</v>
      </c>
      <c r="W339" s="5">
        <f>SQRT(A339^2+B339^2)</f>
        <v>0.7071067811865476</v>
      </c>
    </row>
    <row r="340" spans="1:23" ht="12.75">
      <c r="A340" s="5">
        <f aca="true" t="shared" si="369" ref="A340:A355">A12</f>
        <v>0.6000000000000001</v>
      </c>
      <c r="B340" s="5">
        <f t="shared" si="348"/>
        <v>0.6000000000000001</v>
      </c>
      <c r="C340" s="5">
        <f t="shared" si="349"/>
        <v>1.2000000000000002</v>
      </c>
      <c r="D340" s="5">
        <f t="shared" si="350"/>
        <v>-0.1409999999999999</v>
      </c>
      <c r="E340" s="5">
        <f t="shared" si="351"/>
        <v>-0.1409999999999999</v>
      </c>
      <c r="F340" s="5">
        <f t="shared" si="352"/>
        <v>0.4590000000000002</v>
      </c>
      <c r="G340" s="5">
        <f t="shared" si="353"/>
        <v>-412.4534451169976</v>
      </c>
      <c r="H340" s="5">
        <f t="shared" si="354"/>
        <v>998.6353354305352</v>
      </c>
      <c r="I340" s="5">
        <f t="shared" si="355"/>
        <v>173.1483988102285</v>
      </c>
      <c r="J340" s="5">
        <f t="shared" si="356"/>
        <v>-655.7189295971157</v>
      </c>
      <c r="K340" s="5">
        <f t="shared" si="357"/>
        <v>-412.4534451169976</v>
      </c>
      <c r="L340" s="5">
        <f t="shared" si="358"/>
        <v>998.6353354305352</v>
      </c>
      <c r="M340" s="5">
        <f t="shared" si="359"/>
        <v>173.1483988102285</v>
      </c>
      <c r="N340" s="5">
        <f t="shared" si="360"/>
        <v>-655.7189295971157</v>
      </c>
      <c r="O340" s="5">
        <f t="shared" si="361"/>
        <v>-298.41557978741815</v>
      </c>
      <c r="P340" s="5">
        <f t="shared" si="362"/>
        <v>226.09020545913782</v>
      </c>
      <c r="Q340" s="5">
        <f t="shared" si="363"/>
        <v>-80.74567891009741</v>
      </c>
      <c r="R340" s="5">
        <f t="shared" si="364"/>
        <v>-268.4005494411818</v>
      </c>
      <c r="S340" s="5">
        <f t="shared" si="365"/>
        <v>0</v>
      </c>
      <c r="T340" s="5">
        <f t="shared" si="366"/>
        <v>150015.52760661652</v>
      </c>
      <c r="U340" s="5">
        <f t="shared" si="367"/>
        <v>150015.52760661652</v>
      </c>
      <c r="V340" s="10">
        <f t="shared" si="368"/>
        <v>-104.07458243211477</v>
      </c>
      <c r="W340" s="5">
        <f aca="true" t="shared" si="370" ref="W340:W355">SQRT(A340^2+B340^2)</f>
        <v>0.8485281374238571</v>
      </c>
    </row>
    <row r="341" spans="1:23" ht="12.75">
      <c r="A341" s="5">
        <f t="shared" si="369"/>
        <v>0.8</v>
      </c>
      <c r="B341" s="5">
        <f t="shared" si="348"/>
        <v>0.8</v>
      </c>
      <c r="C341" s="5">
        <f t="shared" si="349"/>
        <v>1.6</v>
      </c>
      <c r="D341" s="5">
        <f t="shared" si="350"/>
        <v>0.05900000000000005</v>
      </c>
      <c r="E341" s="5">
        <f t="shared" si="351"/>
        <v>0.05900000000000005</v>
      </c>
      <c r="F341" s="5">
        <f t="shared" si="352"/>
        <v>0.8590000000000001</v>
      </c>
      <c r="G341" s="5">
        <f t="shared" si="353"/>
        <v>-452.6219327078665</v>
      </c>
      <c r="H341" s="5">
        <f t="shared" si="354"/>
        <v>590.4286725788785</v>
      </c>
      <c r="I341" s="5">
        <f t="shared" si="355"/>
        <v>-19.755931513867324</v>
      </c>
      <c r="J341" s="5">
        <f t="shared" si="356"/>
        <v>-509.81172975433645</v>
      </c>
      <c r="K341" s="5">
        <f t="shared" si="357"/>
        <v>-452.6219327078665</v>
      </c>
      <c r="L341" s="5">
        <f t="shared" si="358"/>
        <v>590.4286725788785</v>
      </c>
      <c r="M341" s="5">
        <f t="shared" si="359"/>
        <v>-19.755931513867324</v>
      </c>
      <c r="N341" s="5">
        <f t="shared" si="360"/>
        <v>-509.81172975433645</v>
      </c>
      <c r="O341" s="5">
        <f t="shared" si="361"/>
        <v>-156.21874337216312</v>
      </c>
      <c r="P341" s="5">
        <f t="shared" si="362"/>
        <v>94.34287454002856</v>
      </c>
      <c r="Q341" s="5">
        <f t="shared" si="363"/>
        <v>-52.235671938603566</v>
      </c>
      <c r="R341" s="5">
        <f t="shared" si="364"/>
        <v>-130.54025780682727</v>
      </c>
      <c r="S341" s="5">
        <f t="shared" si="365"/>
        <v>0</v>
      </c>
      <c r="T341" s="5">
        <f t="shared" si="366"/>
        <v>143846.84943323027</v>
      </c>
      <c r="U341" s="5">
        <f t="shared" si="367"/>
        <v>143846.84943323027</v>
      </c>
      <c r="V341" s="10">
        <f t="shared" si="368"/>
        <v>-402.5803477896132</v>
      </c>
      <c r="W341" s="5">
        <f t="shared" si="370"/>
        <v>1.1313708498984762</v>
      </c>
    </row>
    <row r="342" spans="1:23" ht="12.75">
      <c r="A342" s="5">
        <f t="shared" si="369"/>
        <v>1</v>
      </c>
      <c r="B342" s="5">
        <f t="shared" si="348"/>
        <v>1</v>
      </c>
      <c r="C342" s="5">
        <f t="shared" si="349"/>
        <v>2</v>
      </c>
      <c r="D342" s="5">
        <f t="shared" si="350"/>
        <v>0.259</v>
      </c>
      <c r="E342" s="5">
        <f t="shared" si="351"/>
        <v>0.259</v>
      </c>
      <c r="F342" s="5">
        <f t="shared" si="352"/>
        <v>1.259</v>
      </c>
      <c r="G342" s="5">
        <f t="shared" si="353"/>
        <v>-386.32834110216135</v>
      </c>
      <c r="H342" s="5">
        <f t="shared" si="354"/>
        <v>360.4789899925066</v>
      </c>
      <c r="I342" s="5">
        <f t="shared" si="355"/>
        <v>-76.40329869787413</v>
      </c>
      <c r="J342" s="5">
        <f t="shared" si="356"/>
        <v>-375.6008603916546</v>
      </c>
      <c r="K342" s="5">
        <f t="shared" si="357"/>
        <v>-386.32834110216135</v>
      </c>
      <c r="L342" s="5">
        <f t="shared" si="358"/>
        <v>360.4789899925066</v>
      </c>
      <c r="M342" s="5">
        <f t="shared" si="359"/>
        <v>-76.40329869787413</v>
      </c>
      <c r="N342" s="5">
        <f t="shared" si="360"/>
        <v>-375.6008603916546</v>
      </c>
      <c r="O342" s="5">
        <f t="shared" si="361"/>
        <v>-75.81544389394756</v>
      </c>
      <c r="P342" s="5">
        <f t="shared" si="362"/>
        <v>41.335379792672434</v>
      </c>
      <c r="Q342" s="5">
        <f t="shared" si="363"/>
        <v>-27.19785206400026</v>
      </c>
      <c r="R342" s="5">
        <f t="shared" si="364"/>
        <v>-61.506217291918375</v>
      </c>
      <c r="S342" s="5">
        <f t="shared" si="365"/>
        <v>0</v>
      </c>
      <c r="T342" s="5">
        <f t="shared" si="366"/>
        <v>98655.44482395067</v>
      </c>
      <c r="U342" s="5">
        <f t="shared" si="367"/>
        <v>98655.44482395067</v>
      </c>
      <c r="V342" s="10">
        <f t="shared" si="368"/>
        <v>-422.30691671750833</v>
      </c>
      <c r="W342" s="5">
        <f t="shared" si="370"/>
        <v>1.4142135623730951</v>
      </c>
    </row>
    <row r="343" spans="1:23" ht="12.75">
      <c r="A343" s="5">
        <f t="shared" si="369"/>
        <v>1.2</v>
      </c>
      <c r="B343" s="5">
        <f t="shared" si="348"/>
        <v>1.2</v>
      </c>
      <c r="C343" s="5">
        <f t="shared" si="349"/>
        <v>2.4</v>
      </c>
      <c r="D343" s="5">
        <f t="shared" si="350"/>
        <v>0.45899999999999996</v>
      </c>
      <c r="E343" s="5">
        <f t="shared" si="351"/>
        <v>0.45899999999999996</v>
      </c>
      <c r="F343" s="5">
        <f t="shared" si="352"/>
        <v>1.6589999999999998</v>
      </c>
      <c r="G343" s="5">
        <f t="shared" si="353"/>
        <v>-298.41557978741827</v>
      </c>
      <c r="H343" s="5">
        <f t="shared" si="354"/>
        <v>226.09020545913793</v>
      </c>
      <c r="I343" s="5">
        <f t="shared" si="355"/>
        <v>-80.74567891009745</v>
      </c>
      <c r="J343" s="5">
        <f t="shared" si="356"/>
        <v>-268.4005494411819</v>
      </c>
      <c r="K343" s="5">
        <f t="shared" si="357"/>
        <v>-298.41557978741827</v>
      </c>
      <c r="L343" s="5">
        <f t="shared" si="358"/>
        <v>226.09020545913793</v>
      </c>
      <c r="M343" s="5">
        <f t="shared" si="359"/>
        <v>-80.74567891009745</v>
      </c>
      <c r="N343" s="5">
        <f t="shared" si="360"/>
        <v>-268.4005494411819</v>
      </c>
      <c r="O343" s="5">
        <f t="shared" si="361"/>
        <v>-35.689059945385516</v>
      </c>
      <c r="P343" s="5">
        <f t="shared" si="362"/>
        <v>18.568270154518203</v>
      </c>
      <c r="Q343" s="5">
        <f t="shared" si="363"/>
        <v>-13.172267953925472</v>
      </c>
      <c r="R343" s="5">
        <f t="shared" si="364"/>
        <v>-28.58393218217558</v>
      </c>
      <c r="S343" s="5">
        <f t="shared" si="365"/>
        <v>0</v>
      </c>
      <c r="T343" s="5">
        <f t="shared" si="366"/>
        <v>57512.009913552734</v>
      </c>
      <c r="U343" s="5">
        <f t="shared" si="367"/>
        <v>57512.009913552734</v>
      </c>
      <c r="V343" s="10">
        <f t="shared" si="368"/>
        <v>-354.2566179770314</v>
      </c>
      <c r="W343" s="5">
        <f t="shared" si="370"/>
        <v>1.697056274847714</v>
      </c>
    </row>
    <row r="344" spans="1:23" ht="12.75">
      <c r="A344" s="5">
        <f t="shared" si="369"/>
        <v>1.4</v>
      </c>
      <c r="B344" s="5">
        <f t="shared" si="348"/>
        <v>1.4</v>
      </c>
      <c r="C344" s="5">
        <f t="shared" si="349"/>
        <v>2.8</v>
      </c>
      <c r="D344" s="5">
        <f t="shared" si="350"/>
        <v>0.6589999999999999</v>
      </c>
      <c r="E344" s="5">
        <f t="shared" si="351"/>
        <v>0.6589999999999999</v>
      </c>
      <c r="F344" s="5">
        <f t="shared" si="352"/>
        <v>2.0589999999999997</v>
      </c>
      <c r="G344" s="5">
        <f t="shared" si="353"/>
        <v>-219.075141359647</v>
      </c>
      <c r="H344" s="5">
        <f t="shared" si="354"/>
        <v>144.86561778831407</v>
      </c>
      <c r="I344" s="5">
        <f t="shared" si="355"/>
        <v>-68.03972631324316</v>
      </c>
      <c r="J344" s="5">
        <f t="shared" si="356"/>
        <v>-188.27818907754383</v>
      </c>
      <c r="K344" s="5">
        <f t="shared" si="357"/>
        <v>-219.075141359647</v>
      </c>
      <c r="L344" s="5">
        <f t="shared" si="358"/>
        <v>144.86561778831407</v>
      </c>
      <c r="M344" s="5">
        <f t="shared" si="359"/>
        <v>-68.03972631324316</v>
      </c>
      <c r="N344" s="5">
        <f t="shared" si="360"/>
        <v>-188.27818907754383</v>
      </c>
      <c r="O344" s="5">
        <f t="shared" si="361"/>
        <v>-16.579139333287827</v>
      </c>
      <c r="P344" s="5">
        <f t="shared" si="362"/>
        <v>8.442385342644375</v>
      </c>
      <c r="Q344" s="5">
        <f t="shared" si="363"/>
        <v>-6.195206592775963</v>
      </c>
      <c r="R344" s="5">
        <f t="shared" si="364"/>
        <v>-13.202386427170794</v>
      </c>
      <c r="S344" s="5">
        <f t="shared" si="365"/>
        <v>0</v>
      </c>
      <c r="T344" s="5">
        <f t="shared" si="366"/>
        <v>30651.53667367236</v>
      </c>
      <c r="U344" s="5">
        <f t="shared" si="367"/>
        <v>30651.53667367236</v>
      </c>
      <c r="V344" s="10">
        <f t="shared" si="368"/>
        <v>-271.2397109996883</v>
      </c>
      <c r="W344" s="5">
        <f t="shared" si="370"/>
        <v>1.979898987322333</v>
      </c>
    </row>
    <row r="345" spans="1:23" ht="12.75">
      <c r="A345" s="5">
        <f t="shared" si="369"/>
        <v>1.5999999999999999</v>
      </c>
      <c r="B345" s="5">
        <f t="shared" si="348"/>
        <v>1.5999999999999999</v>
      </c>
      <c r="C345" s="5">
        <f t="shared" si="349"/>
        <v>3.1999999999999997</v>
      </c>
      <c r="D345" s="5">
        <f t="shared" si="350"/>
        <v>0.8589999999999999</v>
      </c>
      <c r="E345" s="5">
        <f t="shared" si="351"/>
        <v>0.8589999999999999</v>
      </c>
      <c r="F345" s="5">
        <f t="shared" si="352"/>
        <v>2.4589999999999996</v>
      </c>
      <c r="G345" s="5">
        <f t="shared" si="353"/>
        <v>-156.21874337216317</v>
      </c>
      <c r="H345" s="5">
        <f t="shared" si="354"/>
        <v>94.34287454002862</v>
      </c>
      <c r="I345" s="5">
        <f t="shared" si="355"/>
        <v>-52.23567193860358</v>
      </c>
      <c r="J345" s="5">
        <f t="shared" si="356"/>
        <v>-130.54025780682733</v>
      </c>
      <c r="K345" s="5">
        <f t="shared" si="357"/>
        <v>-156.21874337216317</v>
      </c>
      <c r="L345" s="5">
        <f t="shared" si="358"/>
        <v>94.34287454002862</v>
      </c>
      <c r="M345" s="5">
        <f t="shared" si="359"/>
        <v>-52.23567193860358</v>
      </c>
      <c r="N345" s="5">
        <f t="shared" si="360"/>
        <v>-130.54025780682733</v>
      </c>
      <c r="O345" s="5">
        <f t="shared" si="361"/>
        <v>-7.656192339220464</v>
      </c>
      <c r="P345" s="5">
        <f t="shared" si="362"/>
        <v>3.8603627639183964</v>
      </c>
      <c r="Q345" s="5">
        <f t="shared" si="363"/>
        <v>-2.876821971417837</v>
      </c>
      <c r="R345" s="5">
        <f t="shared" si="364"/>
        <v>-6.080923065470106</v>
      </c>
      <c r="S345" s="5">
        <f t="shared" si="365"/>
        <v>0</v>
      </c>
      <c r="T345" s="5">
        <f t="shared" si="366"/>
        <v>15490.12600426121</v>
      </c>
      <c r="U345" s="5">
        <f t="shared" si="367"/>
        <v>15490.12600426121</v>
      </c>
      <c r="V345" s="10">
        <f t="shared" si="368"/>
        <v>-198.1260688803267</v>
      </c>
      <c r="W345" s="5">
        <f t="shared" si="370"/>
        <v>2.262741699796952</v>
      </c>
    </row>
    <row r="346" spans="1:23" ht="12.75">
      <c r="A346" s="5">
        <f t="shared" si="369"/>
        <v>1.7999999999999998</v>
      </c>
      <c r="B346" s="5">
        <f t="shared" si="348"/>
        <v>1.7999999999999998</v>
      </c>
      <c r="C346" s="5">
        <f t="shared" si="349"/>
        <v>3.5999999999999996</v>
      </c>
      <c r="D346" s="5">
        <f t="shared" si="350"/>
        <v>1.0589999999999997</v>
      </c>
      <c r="E346" s="5">
        <f t="shared" si="351"/>
        <v>1.0589999999999997</v>
      </c>
      <c r="F346" s="5">
        <f t="shared" si="352"/>
        <v>2.8589999999999995</v>
      </c>
      <c r="G346" s="5">
        <f t="shared" si="353"/>
        <v>-109.44075847918613</v>
      </c>
      <c r="H346" s="5">
        <f t="shared" si="354"/>
        <v>62.179795665862805</v>
      </c>
      <c r="I346" s="5">
        <f t="shared" si="355"/>
        <v>-38.21822850899082</v>
      </c>
      <c r="J346" s="5">
        <f t="shared" si="356"/>
        <v>-89.82745891165695</v>
      </c>
      <c r="K346" s="5">
        <f t="shared" si="357"/>
        <v>-109.44075847918613</v>
      </c>
      <c r="L346" s="5">
        <f t="shared" si="358"/>
        <v>62.179795665862805</v>
      </c>
      <c r="M346" s="5">
        <f t="shared" si="359"/>
        <v>-38.21822850899082</v>
      </c>
      <c r="N346" s="5">
        <f t="shared" si="360"/>
        <v>-89.82745891165695</v>
      </c>
      <c r="O346" s="5">
        <f t="shared" si="361"/>
        <v>-3.526091597810138</v>
      </c>
      <c r="P346" s="5">
        <f t="shared" si="362"/>
        <v>1.7698587983007887</v>
      </c>
      <c r="Q346" s="5">
        <f t="shared" si="363"/>
        <v>-1.3282721834241031</v>
      </c>
      <c r="R346" s="5">
        <f t="shared" si="364"/>
        <v>-2.797254986013758</v>
      </c>
      <c r="S346" s="5">
        <f t="shared" si="365"/>
        <v>0</v>
      </c>
      <c r="T346" s="5">
        <f t="shared" si="366"/>
        <v>7574.25639533904</v>
      </c>
      <c r="U346" s="5">
        <f t="shared" si="367"/>
        <v>7574.25639533904</v>
      </c>
      <c r="V346" s="10">
        <f t="shared" si="368"/>
        <v>-140.8503701940589</v>
      </c>
      <c r="W346" s="5">
        <f t="shared" si="370"/>
        <v>2.545584412271571</v>
      </c>
    </row>
    <row r="347" spans="1:23" ht="12.75">
      <c r="A347" s="5">
        <f t="shared" si="369"/>
        <v>1.9999999999999998</v>
      </c>
      <c r="B347" s="5">
        <f t="shared" si="348"/>
        <v>1.9999999999999998</v>
      </c>
      <c r="C347" s="5">
        <f t="shared" si="349"/>
        <v>3.9999999999999996</v>
      </c>
      <c r="D347" s="5">
        <f t="shared" si="350"/>
        <v>1.259</v>
      </c>
      <c r="E347" s="5">
        <f t="shared" si="351"/>
        <v>1.259</v>
      </c>
      <c r="F347" s="5">
        <f t="shared" si="352"/>
        <v>3.2589999999999995</v>
      </c>
      <c r="G347" s="5">
        <f t="shared" si="353"/>
        <v>-75.81544389394756</v>
      </c>
      <c r="H347" s="5">
        <f t="shared" si="354"/>
        <v>41.335379792672434</v>
      </c>
      <c r="I347" s="5">
        <f t="shared" si="355"/>
        <v>-27.19785206400026</v>
      </c>
      <c r="J347" s="5">
        <f t="shared" si="356"/>
        <v>-61.506217291918375</v>
      </c>
      <c r="K347" s="5">
        <f t="shared" si="357"/>
        <v>-75.81544389394756</v>
      </c>
      <c r="L347" s="5">
        <f t="shared" si="358"/>
        <v>41.335379792672434</v>
      </c>
      <c r="M347" s="5">
        <f t="shared" si="359"/>
        <v>-27.19785206400026</v>
      </c>
      <c r="N347" s="5">
        <f t="shared" si="360"/>
        <v>-61.506217291918375</v>
      </c>
      <c r="O347" s="5">
        <f t="shared" si="361"/>
        <v>-1.621957638527034</v>
      </c>
      <c r="P347" s="5">
        <f t="shared" si="362"/>
        <v>0.8124173646619799</v>
      </c>
      <c r="Q347" s="5">
        <f t="shared" si="363"/>
        <v>-0.6116920122035931</v>
      </c>
      <c r="R347" s="5">
        <f t="shared" si="364"/>
        <v>-1.2859984248730365</v>
      </c>
      <c r="S347" s="5">
        <f t="shared" si="365"/>
        <v>0</v>
      </c>
      <c r="T347" s="5">
        <f t="shared" si="366"/>
        <v>3626.4747603948435</v>
      </c>
      <c r="U347" s="5">
        <f t="shared" si="367"/>
        <v>3626.4747603948435</v>
      </c>
      <c r="V347" s="10">
        <f t="shared" si="368"/>
        <v>-98.48514103183714</v>
      </c>
      <c r="W347" s="5">
        <f t="shared" si="370"/>
        <v>2.82842712474619</v>
      </c>
    </row>
    <row r="348" spans="1:23" ht="12.75">
      <c r="A348" s="5">
        <f t="shared" si="369"/>
        <v>2.1999999999999997</v>
      </c>
      <c r="B348" s="5">
        <f t="shared" si="348"/>
        <v>2.1999999999999997</v>
      </c>
      <c r="C348" s="5">
        <f t="shared" si="349"/>
        <v>4.3999999999999995</v>
      </c>
      <c r="D348" s="5">
        <f t="shared" si="350"/>
        <v>1.4589999999999996</v>
      </c>
      <c r="E348" s="5">
        <f t="shared" si="351"/>
        <v>1.4589999999999996</v>
      </c>
      <c r="F348" s="5">
        <f t="shared" si="352"/>
        <v>3.6589999999999994</v>
      </c>
      <c r="G348" s="5">
        <f t="shared" si="353"/>
        <v>-52.141473426970435</v>
      </c>
      <c r="H348" s="5">
        <f t="shared" si="354"/>
        <v>27.64577122500595</v>
      </c>
      <c r="I348" s="5">
        <f t="shared" si="355"/>
        <v>-19.029766896400233</v>
      </c>
      <c r="J348" s="5">
        <f t="shared" si="356"/>
        <v>-41.975757013155174</v>
      </c>
      <c r="K348" s="5">
        <f t="shared" si="357"/>
        <v>-52.141473426970435</v>
      </c>
      <c r="L348" s="5">
        <f t="shared" si="358"/>
        <v>27.64577122500595</v>
      </c>
      <c r="M348" s="5">
        <f t="shared" si="359"/>
        <v>-19.029766896400233</v>
      </c>
      <c r="N348" s="5">
        <f t="shared" si="360"/>
        <v>-41.975757013155174</v>
      </c>
      <c r="O348" s="5">
        <f t="shared" si="361"/>
        <v>-0.7456589885868601</v>
      </c>
      <c r="P348" s="5">
        <f t="shared" si="362"/>
        <v>0.37313323905300516</v>
      </c>
      <c r="Q348" s="5">
        <f t="shared" si="363"/>
        <v>-0.28136021411631595</v>
      </c>
      <c r="R348" s="5">
        <f t="shared" si="364"/>
        <v>-0.5910608025303102</v>
      </c>
      <c r="S348" s="5">
        <f t="shared" si="365"/>
        <v>0</v>
      </c>
      <c r="T348" s="5">
        <f t="shared" si="366"/>
        <v>1712.6930804457081</v>
      </c>
      <c r="U348" s="5">
        <f t="shared" si="367"/>
        <v>1712.6930804457081</v>
      </c>
      <c r="V348" s="10">
        <f t="shared" si="368"/>
        <v>-68.14153010046296</v>
      </c>
      <c r="W348" s="5">
        <f t="shared" si="370"/>
        <v>3.1112698372208087</v>
      </c>
    </row>
    <row r="349" spans="1:23" ht="12.75">
      <c r="A349" s="5">
        <f t="shared" si="369"/>
        <v>2.4</v>
      </c>
      <c r="B349" s="5">
        <f t="shared" si="348"/>
        <v>2.4</v>
      </c>
      <c r="C349" s="5">
        <f t="shared" si="349"/>
        <v>4.8</v>
      </c>
      <c r="D349" s="5">
        <f t="shared" si="350"/>
        <v>1.6589999999999998</v>
      </c>
      <c r="E349" s="5">
        <f t="shared" si="351"/>
        <v>1.6589999999999998</v>
      </c>
      <c r="F349" s="5">
        <f t="shared" si="352"/>
        <v>4.059</v>
      </c>
      <c r="G349" s="5">
        <f t="shared" si="353"/>
        <v>-35.689059945385516</v>
      </c>
      <c r="H349" s="5">
        <f t="shared" si="354"/>
        <v>18.568270154518203</v>
      </c>
      <c r="I349" s="5">
        <f t="shared" si="355"/>
        <v>-13.172267953925472</v>
      </c>
      <c r="J349" s="5">
        <f t="shared" si="356"/>
        <v>-28.58393218217558</v>
      </c>
      <c r="K349" s="5">
        <f t="shared" si="357"/>
        <v>-35.689059945385516</v>
      </c>
      <c r="L349" s="5">
        <f t="shared" si="358"/>
        <v>18.568270154518203</v>
      </c>
      <c r="M349" s="5">
        <f t="shared" si="359"/>
        <v>-13.172267953925472</v>
      </c>
      <c r="N349" s="5">
        <f t="shared" si="360"/>
        <v>-28.58393218217558</v>
      </c>
      <c r="O349" s="5">
        <f t="shared" si="361"/>
        <v>-0.34271134107378015</v>
      </c>
      <c r="P349" s="5">
        <f t="shared" si="362"/>
        <v>0.17141980537689439</v>
      </c>
      <c r="Q349" s="5">
        <f t="shared" si="363"/>
        <v>-0.12934691529675021</v>
      </c>
      <c r="R349" s="5">
        <f t="shared" si="364"/>
        <v>-0.27162535375957253</v>
      </c>
      <c r="S349" s="5">
        <f t="shared" si="365"/>
        <v>0</v>
      </c>
      <c r="T349" s="5">
        <f t="shared" si="366"/>
        <v>801.5867179463718</v>
      </c>
      <c r="U349" s="5">
        <f t="shared" si="367"/>
        <v>801.5867179463718</v>
      </c>
      <c r="V349" s="10">
        <f t="shared" si="368"/>
        <v>-46.82580312099462</v>
      </c>
      <c r="W349" s="5">
        <f t="shared" si="370"/>
        <v>3.394112549695428</v>
      </c>
    </row>
    <row r="350" spans="1:23" ht="12.75">
      <c r="A350" s="5">
        <f t="shared" si="369"/>
        <v>2.6</v>
      </c>
      <c r="B350" s="5">
        <f t="shared" si="348"/>
        <v>2.6</v>
      </c>
      <c r="C350" s="5">
        <f t="shared" si="349"/>
        <v>5.2</v>
      </c>
      <c r="D350" s="5">
        <f t="shared" si="350"/>
        <v>1.859</v>
      </c>
      <c r="E350" s="5">
        <f t="shared" si="351"/>
        <v>1.859</v>
      </c>
      <c r="F350" s="5">
        <f t="shared" si="352"/>
        <v>4.4590000000000005</v>
      </c>
      <c r="G350" s="5">
        <f t="shared" si="353"/>
        <v>-24.35057460081435</v>
      </c>
      <c r="H350" s="5">
        <f t="shared" si="354"/>
        <v>12.507851347072405</v>
      </c>
      <c r="I350" s="5">
        <f t="shared" si="355"/>
        <v>-9.054327832441345</v>
      </c>
      <c r="J350" s="5">
        <f t="shared" si="356"/>
        <v>-19.435844450511443</v>
      </c>
      <c r="K350" s="5">
        <f t="shared" si="357"/>
        <v>-24.35057460081435</v>
      </c>
      <c r="L350" s="5">
        <f t="shared" si="358"/>
        <v>12.507851347072405</v>
      </c>
      <c r="M350" s="5">
        <f t="shared" si="359"/>
        <v>-9.054327832441345</v>
      </c>
      <c r="N350" s="5">
        <f t="shared" si="360"/>
        <v>-19.435844450511443</v>
      </c>
      <c r="O350" s="5">
        <f t="shared" si="361"/>
        <v>-0.1574943625087393</v>
      </c>
      <c r="P350" s="5">
        <f t="shared" si="362"/>
        <v>0.07876072314298736</v>
      </c>
      <c r="Q350" s="5">
        <f t="shared" si="363"/>
        <v>-0.059448501963272726</v>
      </c>
      <c r="R350" s="5">
        <f t="shared" si="364"/>
        <v>-0.12481990217195224</v>
      </c>
      <c r="S350" s="5">
        <f t="shared" si="365"/>
        <v>0</v>
      </c>
      <c r="T350" s="5">
        <f t="shared" si="366"/>
        <v>372.91566910657036</v>
      </c>
      <c r="U350" s="5">
        <f t="shared" si="367"/>
        <v>372.91566910657036</v>
      </c>
      <c r="V350" s="10">
        <f t="shared" si="368"/>
        <v>-32.03344334631235</v>
      </c>
      <c r="W350" s="5">
        <f t="shared" si="370"/>
        <v>3.6769552621700474</v>
      </c>
    </row>
    <row r="351" spans="1:23" ht="12.75">
      <c r="A351" s="5">
        <f t="shared" si="369"/>
        <v>2.8000000000000003</v>
      </c>
      <c r="B351" s="5">
        <f t="shared" si="348"/>
        <v>2.8000000000000003</v>
      </c>
      <c r="C351" s="5">
        <f t="shared" si="349"/>
        <v>5.6000000000000005</v>
      </c>
      <c r="D351" s="5">
        <f t="shared" si="350"/>
        <v>2.059</v>
      </c>
      <c r="E351" s="5">
        <f t="shared" si="351"/>
        <v>2.059</v>
      </c>
      <c r="F351" s="5">
        <f t="shared" si="352"/>
        <v>4.859000000000001</v>
      </c>
      <c r="G351" s="5">
        <f t="shared" si="353"/>
        <v>-16.57913933328781</v>
      </c>
      <c r="H351" s="5">
        <f t="shared" si="354"/>
        <v>8.442385342644368</v>
      </c>
      <c r="I351" s="5">
        <f t="shared" si="355"/>
        <v>-6.195206592775955</v>
      </c>
      <c r="J351" s="5">
        <f t="shared" si="356"/>
        <v>-13.202386427170781</v>
      </c>
      <c r="K351" s="5">
        <f t="shared" si="357"/>
        <v>-16.57913933328781</v>
      </c>
      <c r="L351" s="5">
        <f t="shared" si="358"/>
        <v>8.442385342644368</v>
      </c>
      <c r="M351" s="5">
        <f t="shared" si="359"/>
        <v>-6.195206592775955</v>
      </c>
      <c r="N351" s="5">
        <f t="shared" si="360"/>
        <v>-13.202386427170781</v>
      </c>
      <c r="O351" s="5">
        <f t="shared" si="361"/>
        <v>-0.07237320515100937</v>
      </c>
      <c r="P351" s="5">
        <f t="shared" si="362"/>
        <v>0.036189461906678225</v>
      </c>
      <c r="Q351" s="5">
        <f t="shared" si="363"/>
        <v>-0.027319698322069014</v>
      </c>
      <c r="R351" s="5">
        <f t="shared" si="364"/>
        <v>-0.05735695170461194</v>
      </c>
      <c r="S351" s="5">
        <f t="shared" si="365"/>
        <v>0</v>
      </c>
      <c r="T351" s="5">
        <f t="shared" si="366"/>
        <v>172.79179991087437</v>
      </c>
      <c r="U351" s="5">
        <f t="shared" si="367"/>
        <v>172.79179991087437</v>
      </c>
      <c r="V351" s="10">
        <f t="shared" si="368"/>
        <v>-21.848514837042863</v>
      </c>
      <c r="W351" s="5">
        <f t="shared" si="370"/>
        <v>3.9597979746446668</v>
      </c>
    </row>
    <row r="352" spans="1:23" ht="12.75">
      <c r="A352" s="5">
        <f t="shared" si="369"/>
        <v>3.0000000000000004</v>
      </c>
      <c r="B352" s="5">
        <f t="shared" si="348"/>
        <v>3.0000000000000004</v>
      </c>
      <c r="C352" s="5">
        <f t="shared" si="349"/>
        <v>6.000000000000001</v>
      </c>
      <c r="D352" s="5">
        <f t="shared" si="350"/>
        <v>2.2590000000000003</v>
      </c>
      <c r="E352" s="5">
        <f t="shared" si="351"/>
        <v>2.2590000000000003</v>
      </c>
      <c r="F352" s="5">
        <f t="shared" si="352"/>
        <v>5.259000000000001</v>
      </c>
      <c r="G352" s="5">
        <f t="shared" si="353"/>
        <v>-11.271867554491662</v>
      </c>
      <c r="H352" s="5">
        <f t="shared" si="354"/>
        <v>5.7061537275550895</v>
      </c>
      <c r="I352" s="5">
        <f t="shared" si="355"/>
        <v>-4.22598872244226</v>
      </c>
      <c r="J352" s="5">
        <f t="shared" si="356"/>
        <v>-8.962096316312984</v>
      </c>
      <c r="K352" s="5">
        <f t="shared" si="357"/>
        <v>-11.271867554491662</v>
      </c>
      <c r="L352" s="5">
        <f t="shared" si="358"/>
        <v>5.7061537275550895</v>
      </c>
      <c r="M352" s="5">
        <f t="shared" si="359"/>
        <v>-4.22598872244226</v>
      </c>
      <c r="N352" s="5">
        <f t="shared" si="360"/>
        <v>-8.962096316312984</v>
      </c>
      <c r="O352" s="5">
        <f t="shared" si="361"/>
        <v>-0.03325674121694303</v>
      </c>
      <c r="P352" s="5">
        <f t="shared" si="362"/>
        <v>0.016628974348096827</v>
      </c>
      <c r="Q352" s="5">
        <f t="shared" si="363"/>
        <v>-0.012554169257451491</v>
      </c>
      <c r="R352" s="5">
        <f t="shared" si="364"/>
        <v>-0.026356217966371855</v>
      </c>
      <c r="S352" s="5">
        <f t="shared" si="365"/>
        <v>0</v>
      </c>
      <c r="T352" s="5">
        <f t="shared" si="366"/>
        <v>79.84745110519951</v>
      </c>
      <c r="U352" s="5">
        <f t="shared" si="367"/>
        <v>79.84745110519951</v>
      </c>
      <c r="V352" s="10">
        <f t="shared" si="368"/>
        <v>-14.872027104691096</v>
      </c>
      <c r="W352" s="5">
        <f t="shared" si="370"/>
        <v>4.242640687119286</v>
      </c>
    </row>
    <row r="353" spans="1:23" ht="12.75">
      <c r="A353" s="5">
        <f t="shared" si="369"/>
        <v>3.2000000000000006</v>
      </c>
      <c r="B353" s="5">
        <f t="shared" si="348"/>
        <v>3.2000000000000006</v>
      </c>
      <c r="C353" s="5">
        <f t="shared" si="349"/>
        <v>6.400000000000001</v>
      </c>
      <c r="D353" s="5">
        <f t="shared" si="350"/>
        <v>2.4590000000000005</v>
      </c>
      <c r="E353" s="5">
        <f t="shared" si="351"/>
        <v>2.4590000000000005</v>
      </c>
      <c r="F353" s="5">
        <f t="shared" si="352"/>
        <v>5.659000000000002</v>
      </c>
      <c r="G353" s="5">
        <f t="shared" si="353"/>
        <v>-7.65619233922045</v>
      </c>
      <c r="H353" s="5">
        <f t="shared" si="354"/>
        <v>3.860362763918389</v>
      </c>
      <c r="I353" s="5">
        <f t="shared" si="355"/>
        <v>-2.876821971417832</v>
      </c>
      <c r="J353" s="5">
        <f t="shared" si="356"/>
        <v>-6.0809230654700945</v>
      </c>
      <c r="K353" s="5">
        <f t="shared" si="357"/>
        <v>-7.65619233922045</v>
      </c>
      <c r="L353" s="5">
        <f t="shared" si="358"/>
        <v>3.860362763918389</v>
      </c>
      <c r="M353" s="5">
        <f t="shared" si="359"/>
        <v>-2.876821971417832</v>
      </c>
      <c r="N353" s="5">
        <f t="shared" si="360"/>
        <v>-6.0809230654700945</v>
      </c>
      <c r="O353" s="5">
        <f t="shared" si="361"/>
        <v>-0.01528187219248025</v>
      </c>
      <c r="P353" s="5">
        <f t="shared" si="362"/>
        <v>0.007641063574140742</v>
      </c>
      <c r="Q353" s="5">
        <f t="shared" si="363"/>
        <v>-0.0057688538493325375</v>
      </c>
      <c r="R353" s="5">
        <f t="shared" si="364"/>
        <v>-0.012110936615869353</v>
      </c>
      <c r="S353" s="5">
        <f t="shared" si="365"/>
        <v>0</v>
      </c>
      <c r="T353" s="5">
        <f t="shared" si="366"/>
        <v>36.83048065532815</v>
      </c>
      <c r="U353" s="5">
        <f t="shared" si="367"/>
        <v>36.83048065532815</v>
      </c>
      <c r="V353" s="10">
        <f t="shared" si="368"/>
        <v>-10.109593953452325</v>
      </c>
      <c r="W353" s="5">
        <f t="shared" si="370"/>
        <v>4.525483399593905</v>
      </c>
    </row>
    <row r="354" spans="1:23" ht="12.75">
      <c r="A354" s="5">
        <f t="shared" si="369"/>
        <v>3.400000000000001</v>
      </c>
      <c r="B354" s="5">
        <f t="shared" si="348"/>
        <v>3.400000000000001</v>
      </c>
      <c r="C354" s="5">
        <f>A354+B354</f>
        <v>6.800000000000002</v>
      </c>
      <c r="D354" s="5">
        <f>A354-$D$3</f>
        <v>2.6590000000000007</v>
      </c>
      <c r="E354" s="5">
        <f>B354-$E$3</f>
        <v>2.6590000000000007</v>
      </c>
      <c r="F354" s="5">
        <f>C354-$F$3</f>
        <v>6.059000000000002</v>
      </c>
      <c r="G354" s="5">
        <f>$D$4*(EXP(-2*$D$5*D354)-2*EXP(-$D$5*D354))</f>
        <v>-5.1969476111796915</v>
      </c>
      <c r="H354" s="5">
        <f>0.5*$D$4*(EXP(-2*$D$5*D354)+2*EXP(-$D$5*D354))</f>
        <v>2.613300547899721</v>
      </c>
      <c r="I354" s="5">
        <f>0.5*(G354*(1+$M$2)+H354*(1-$M$2))</f>
        <v>-1.9556946251617353</v>
      </c>
      <c r="J354" s="5">
        <f>0.5*(G354*(1+$M$2)-H354*(1-$M$2))</f>
        <v>-4.124734079918504</v>
      </c>
      <c r="K354" s="5">
        <f>$E$4*(EXP(-2*$E$5*E354)-2*EXP(-$E$5*E354))</f>
        <v>-5.1969476111796915</v>
      </c>
      <c r="L354" s="5">
        <f>0.5*$E$4*(EXP(-2*$E$5*E354)+2*EXP(-$E$5*E354))</f>
        <v>2.613300547899721</v>
      </c>
      <c r="M354" s="5">
        <f>0.5*(K354*(1+$M$2)+L354*(1-$M$2))</f>
        <v>-1.9556946251617353</v>
      </c>
      <c r="N354" s="5">
        <f>0.5*(K354*(1+$M$2)-L354*(1-$M$2))</f>
        <v>-4.124734079918504</v>
      </c>
      <c r="O354" s="5">
        <f>$F$4*(EXP(-2*$F$5*F354)-2*EXP(-$F$5*F354))</f>
        <v>-0.00702216665389287</v>
      </c>
      <c r="P354" s="5">
        <f>0.5*$F$4*(EXP(-2*$F$5*F354)+2*EXP(-$F$5*F354))</f>
        <v>0.003511110243541709</v>
      </c>
      <c r="Q354" s="5">
        <f>0.5*(O354*(1+$M$2)+P354*(1-$M$2))</f>
        <v>-0.0026508567414575196</v>
      </c>
      <c r="R354" s="5">
        <f>0.5*(O354*(1+$M$2)-P354*(1-$M$2))</f>
        <v>-0.0055650782435971375</v>
      </c>
      <c r="S354" s="5">
        <f>(J354-N354)^2</f>
        <v>0</v>
      </c>
      <c r="T354" s="5">
        <f>(N354-R354)^2</f>
        <v>16.96755326435945</v>
      </c>
      <c r="U354" s="5">
        <f>(R354-J354)^2</f>
        <v>16.96755326435945</v>
      </c>
      <c r="V354" s="10">
        <f>(I354+M354+Q354-SQRT(0.5*(S354+T354+U354)))/(1+$M$2)</f>
        <v>-6.865990691230628</v>
      </c>
      <c r="W354" s="5">
        <f t="shared" si="370"/>
        <v>4.808326112068524</v>
      </c>
    </row>
    <row r="355" spans="1:23" ht="12.75">
      <c r="A355" s="5">
        <f t="shared" si="369"/>
        <v>3.600000000000001</v>
      </c>
      <c r="B355" s="5">
        <f t="shared" si="348"/>
        <v>3.600000000000001</v>
      </c>
      <c r="C355" s="5">
        <f>A355+B355</f>
        <v>7.200000000000002</v>
      </c>
      <c r="D355" s="5">
        <f>A355-$D$3</f>
        <v>2.859000000000001</v>
      </c>
      <c r="E355" s="5">
        <f>B355-$E$3</f>
        <v>2.859000000000001</v>
      </c>
      <c r="F355" s="5">
        <f>C355-$F$3</f>
        <v>6.459000000000002</v>
      </c>
      <c r="G355" s="5">
        <f>$D$4*(EXP(-2*$D$5*D355)-2*EXP(-$D$5*D355))</f>
        <v>-3.526091597810128</v>
      </c>
      <c r="H355" s="5">
        <f>0.5*$D$4*(EXP(-2*$D$5*D355)+2*EXP(-$D$5*D355))</f>
        <v>1.7698587983007839</v>
      </c>
      <c r="I355" s="5">
        <f>0.5*(G355*(1+$M$2)+H355*(1-$M$2))</f>
        <v>-1.3282721834240996</v>
      </c>
      <c r="J355" s="5">
        <f>0.5*(G355*(1+$M$2)-H355*(1-$M$2))</f>
        <v>-2.79725498601375</v>
      </c>
      <c r="K355" s="5">
        <f>$E$4*(EXP(-2*$E$5*E355)-2*EXP(-$E$5*E355))</f>
        <v>-3.526091597810128</v>
      </c>
      <c r="L355" s="5">
        <f>0.5*$E$4*(EXP(-2*$E$5*E355)+2*EXP(-$E$5*E355))</f>
        <v>1.7698587983007839</v>
      </c>
      <c r="M355" s="5">
        <f>0.5*(K355*(1+$M$2)+L355*(1-$M$2))</f>
        <v>-1.3282721834240996</v>
      </c>
      <c r="N355" s="5">
        <f>0.5*(K355*(1+$M$2)-L355*(1-$M$2))</f>
        <v>-2.79725498601375</v>
      </c>
      <c r="O355" s="5">
        <f>$F$4*(EXP(-2*$F$5*F355)-2*EXP(-$F$5*F355))</f>
        <v>-0.0032267449778733354</v>
      </c>
      <c r="P355" s="5">
        <f>0.5*$F$4*(EXP(-2*$F$5*F355)+2*EXP(-$F$5*F355))</f>
        <v>0.0016133781722990203</v>
      </c>
      <c r="Q355" s="5">
        <f>0.5*(O355*(1+$M$2)+P355*(1-$M$2))</f>
        <v>-0.0012180938705518077</v>
      </c>
      <c r="R355" s="5">
        <f>0.5*(O355*(1+$M$2)-P355*(1-$M$2))</f>
        <v>-0.0025571977535599946</v>
      </c>
      <c r="S355" s="5">
        <f>(J355-N355)^2</f>
        <v>0</v>
      </c>
      <c r="T355" s="5">
        <f>(N355-R355)^2</f>
        <v>7.810335727706397</v>
      </c>
      <c r="U355" s="5">
        <f>(R355-J355)^2</f>
        <v>7.810335727706397</v>
      </c>
      <c r="V355" s="10">
        <f>(I355+M355+Q355-SQRT(0.5*(S355+T355+U355)))/(1+$M$2)</f>
        <v>-4.660222435024736</v>
      </c>
      <c r="W355" s="5">
        <f t="shared" si="370"/>
        <v>5.091168824543144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G10" sqref="G10"/>
    </sheetView>
  </sheetViews>
  <sheetFormatPr defaultColWidth="9.140625" defaultRowHeight="12.75"/>
  <sheetData>
    <row r="1" ht="20.25" customHeight="1">
      <c r="A1" s="17" t="s">
        <v>45</v>
      </c>
    </row>
    <row r="2" spans="1:18" ht="13.5" thickBot="1">
      <c r="A2" s="18" t="s">
        <v>46</v>
      </c>
      <c r="B2" s="19">
        <f>LEPS!B10</f>
        <v>0.4</v>
      </c>
      <c r="C2" s="19">
        <f>LEPS!B46</f>
        <v>0.6000000000000001</v>
      </c>
      <c r="D2" s="19">
        <f>LEPS!B64</f>
        <v>0.8</v>
      </c>
      <c r="E2" s="19">
        <f>LEPS!B82</f>
        <v>1</v>
      </c>
      <c r="F2" s="19">
        <f>LEPS!B100</f>
        <v>1.2</v>
      </c>
      <c r="G2" s="19">
        <f>LEPS!B118</f>
        <v>1.4</v>
      </c>
      <c r="H2" s="19">
        <f>LEPS!B136</f>
        <v>1.5999999999999999</v>
      </c>
      <c r="I2" s="19">
        <f>LEPS!B154</f>
        <v>1.7999999999999998</v>
      </c>
      <c r="J2" s="19">
        <f>LEPS!B172</f>
        <v>1.9999999999999998</v>
      </c>
      <c r="K2" s="19">
        <f>LEPS!B190</f>
        <v>2.1999999999999997</v>
      </c>
      <c r="L2" s="19">
        <f>LEPS!B208</f>
        <v>2.4</v>
      </c>
      <c r="M2" s="19">
        <f>LEPS!B226</f>
        <v>2.6</v>
      </c>
      <c r="N2" s="19">
        <f>LEPS!B244</f>
        <v>2.8000000000000003</v>
      </c>
      <c r="O2" s="19">
        <f>LEPS!B262</f>
        <v>3.0000000000000004</v>
      </c>
      <c r="P2" s="19">
        <f>LEPS!B280</f>
        <v>3.2000000000000006</v>
      </c>
      <c r="Q2" s="19">
        <f>LEPS!B298</f>
        <v>3.400000000000001</v>
      </c>
      <c r="R2" s="32">
        <f>LEPS!B316</f>
        <v>3.600000000000001</v>
      </c>
    </row>
    <row r="3" spans="1:18" ht="12.75">
      <c r="A3" s="20">
        <f>LEPS!A10</f>
        <v>0.4</v>
      </c>
      <c r="B3" s="28">
        <f>LEPS!V10</f>
        <v>960.4888135532782</v>
      </c>
      <c r="C3" s="11">
        <f>LEPS!V46</f>
        <v>384.43139031876973</v>
      </c>
      <c r="D3" s="11">
        <f>LEPS!V64</f>
        <v>146.5624216974649</v>
      </c>
      <c r="E3" s="11">
        <f>LEPS!V82</f>
        <v>41.57488022726729</v>
      </c>
      <c r="F3" s="11">
        <f>LEPS!V100</f>
        <v>-6.9136487033076195</v>
      </c>
      <c r="G3" s="11">
        <f>LEPS!V118</f>
        <v>-29.919023376796915</v>
      </c>
      <c r="H3" s="11">
        <f>LEPS!V136</f>
        <v>-41.07504928798485</v>
      </c>
      <c r="I3" s="11">
        <f>LEPS!V154</f>
        <v>-46.6140145109172</v>
      </c>
      <c r="J3" s="11">
        <f>LEPS!V172</f>
        <v>-49.44186553203726</v>
      </c>
      <c r="K3" s="11">
        <f>LEPS!V190</f>
        <v>-50.93342040272099</v>
      </c>
      <c r="L3" s="11">
        <f>LEPS!V208</f>
        <v>-51.74914222164905</v>
      </c>
      <c r="M3" s="11">
        <f>LEPS!V226</f>
        <v>-52.21234438838905</v>
      </c>
      <c r="N3" s="11">
        <f>LEPS!V244</f>
        <v>-52.48509679788903</v>
      </c>
      <c r="O3" s="11">
        <f>LEPS!V262</f>
        <v>-52.651038485796235</v>
      </c>
      <c r="P3" s="11">
        <f>LEPS!V280</f>
        <v>-52.754818187948736</v>
      </c>
      <c r="Q3" s="11">
        <f>LEPS!V298</f>
        <v>-52.821166295391265</v>
      </c>
      <c r="R3" s="14">
        <f>LEPS!V316</f>
        <v>-52.86430316695304</v>
      </c>
    </row>
    <row r="4" spans="1:18" ht="12.75">
      <c r="A4" s="20">
        <f>LEPS!A12</f>
        <v>0.6000000000000001</v>
      </c>
      <c r="B4" s="29">
        <f>LEPS!V12</f>
        <v>384.43139031876973</v>
      </c>
      <c r="C4" s="12">
        <f>LEPS!V48</f>
        <v>-104.07458243211477</v>
      </c>
      <c r="D4" s="12">
        <f>LEPS!V66</f>
        <v>-281.0919781206654</v>
      </c>
      <c r="E4" s="12">
        <f>LEPS!V84</f>
        <v>-350.9797413172477</v>
      </c>
      <c r="F4" s="12">
        <f>LEPS!V102</f>
        <v>-381.95118439839615</v>
      </c>
      <c r="G4" s="12">
        <f>LEPS!V120</f>
        <v>-396.7097407509459</v>
      </c>
      <c r="H4" s="12">
        <f>LEPS!V138</f>
        <v>-404.0341384916484</v>
      </c>
      <c r="I4" s="12">
        <f>LEPS!V156</f>
        <v>-407.7851481416681</v>
      </c>
      <c r="J4" s="12">
        <f>LEPS!V174</f>
        <v>-409.76881887800965</v>
      </c>
      <c r="K4" s="12">
        <f>LEPS!V192</f>
        <v>-410.8551343314058</v>
      </c>
      <c r="L4" s="12">
        <f>LEPS!V210</f>
        <v>-411.4721454451029</v>
      </c>
      <c r="M4" s="12">
        <f>LEPS!V228</f>
        <v>-411.83530895468556</v>
      </c>
      <c r="N4" s="12">
        <f>LEPS!V246</f>
        <v>-412.0560914320846</v>
      </c>
      <c r="O4" s="12">
        <f>LEPS!V264</f>
        <v>-412.19405744593024</v>
      </c>
      <c r="P4" s="12">
        <f>LEPS!V282</f>
        <v>-412.2821976299219</v>
      </c>
      <c r="Q4" s="12">
        <f>LEPS!V300</f>
        <v>-412.33946905052784</v>
      </c>
      <c r="R4" s="15">
        <f>LEPS!V318</f>
        <v>-412.3771529545621</v>
      </c>
    </row>
    <row r="5" spans="1:18" ht="12.75">
      <c r="A5" s="20">
        <f>LEPS!A13</f>
        <v>0.8</v>
      </c>
      <c r="B5" s="29">
        <f>LEPS!V13</f>
        <v>146.5624216974649</v>
      </c>
      <c r="C5" s="12">
        <f>LEPS!V49</f>
        <v>-281.0919781206654</v>
      </c>
      <c r="D5" s="12">
        <f>LEPS!V67</f>
        <v>-402.5803477896132</v>
      </c>
      <c r="E5" s="27">
        <f>LEPS!V85</f>
        <v>-432.3976396908898</v>
      </c>
      <c r="F5" s="27">
        <f>LEPS!V103</f>
        <v>-441.30497938779445</v>
      </c>
      <c r="G5" s="27">
        <f>LEPS!V121</f>
        <v>-445.59698634326065</v>
      </c>
      <c r="H5" s="27">
        <f>LEPS!V139</f>
        <v>-448.1882870134404</v>
      </c>
      <c r="I5" s="27">
        <f>LEPS!V157</f>
        <v>-449.80562564830296</v>
      </c>
      <c r="J5" s="27">
        <f>LEPS!V175</f>
        <v>-450.81603683400806</v>
      </c>
      <c r="K5" s="27">
        <f>LEPS!V193</f>
        <v>-451.45094651645235</v>
      </c>
      <c r="L5" s="27">
        <f>LEPS!V211</f>
        <v>-451.8544970920013</v>
      </c>
      <c r="M5" s="27">
        <f>LEPS!V229</f>
        <v>-452.11442797969636</v>
      </c>
      <c r="N5" s="27">
        <f>LEPS!V247</f>
        <v>-452.28394845726183</v>
      </c>
      <c r="O5" s="27">
        <f>LEPS!V265</f>
        <v>-452.3956590743277</v>
      </c>
      <c r="P5" s="27">
        <f>LEPS!V283</f>
        <v>-452.4698708635876</v>
      </c>
      <c r="Q5" s="27">
        <f>LEPS!V301</f>
        <v>-452.5194681509026</v>
      </c>
      <c r="R5" s="31">
        <f>LEPS!V319</f>
        <v>-452.55275889681764</v>
      </c>
    </row>
    <row r="6" spans="1:18" ht="12.75">
      <c r="A6" s="20">
        <f>LEPS!A14</f>
        <v>1</v>
      </c>
      <c r="B6" s="29">
        <f>LEPS!V14</f>
        <v>41.57488022726729</v>
      </c>
      <c r="C6" s="12">
        <f>LEPS!V50</f>
        <v>-350.9797413172477</v>
      </c>
      <c r="D6" s="27">
        <f>LEPS!V68</f>
        <v>-432.3976396908898</v>
      </c>
      <c r="E6" s="12">
        <f>LEPS!V86</f>
        <v>-422.30691671750833</v>
      </c>
      <c r="F6" s="12">
        <f>LEPS!V104</f>
        <v>-402.7283217838156</v>
      </c>
      <c r="G6" s="12">
        <f>LEPS!V122</f>
        <v>-391.8445286703159</v>
      </c>
      <c r="H6" s="12">
        <f>LEPS!V140</f>
        <v>-387.4611007893354</v>
      </c>
      <c r="I6" s="12">
        <f>LEPS!V158</f>
        <v>-386.0057427621478</v>
      </c>
      <c r="J6" s="12">
        <f>LEPS!V176</f>
        <v>-385.65998607581906</v>
      </c>
      <c r="K6" s="12">
        <f>LEPS!V194</f>
        <v>-385.68720357389014</v>
      </c>
      <c r="L6" s="12">
        <f>LEPS!V212</f>
        <v>-385.8134472573286</v>
      </c>
      <c r="M6" s="12">
        <f>LEPS!V230</f>
        <v>-385.9443829002928</v>
      </c>
      <c r="N6" s="12">
        <f>LEPS!V248</f>
        <v>-386.05263827307516</v>
      </c>
      <c r="O6" s="12">
        <f>LEPS!V266</f>
        <v>-386.13455514753696</v>
      </c>
      <c r="P6" s="12">
        <f>LEPS!V284</f>
        <v>-386.19387179784326</v>
      </c>
      <c r="Q6" s="12">
        <f>LEPS!V302</f>
        <v>-386.235779406211</v>
      </c>
      <c r="R6" s="15">
        <f>LEPS!V320</f>
        <v>-386.2649547883224</v>
      </c>
    </row>
    <row r="7" spans="1:18" ht="12.75">
      <c r="A7" s="20">
        <f>LEPS!A15</f>
        <v>1.2</v>
      </c>
      <c r="B7" s="29">
        <f>LEPS!V15</f>
        <v>-6.9136487033076195</v>
      </c>
      <c r="C7" s="12">
        <f>LEPS!V51</f>
        <v>-381.95118439839615</v>
      </c>
      <c r="D7" s="27">
        <f>LEPS!V69</f>
        <v>-441.30497938779445</v>
      </c>
      <c r="E7" s="12">
        <f>LEPS!V87</f>
        <v>-402.7283217838156</v>
      </c>
      <c r="F7" s="12">
        <f>LEPS!V105</f>
        <v>-354.2566179770314</v>
      </c>
      <c r="G7" s="12">
        <f>LEPS!V123</f>
        <v>-323.04748225294793</v>
      </c>
      <c r="H7" s="12">
        <f>LEPS!V141</f>
        <v>-308.0536160911344</v>
      </c>
      <c r="I7" s="12">
        <f>LEPS!V159</f>
        <v>-301.8121155861817</v>
      </c>
      <c r="J7" s="12">
        <f>LEPS!V177</f>
        <v>-299.3908340301929</v>
      </c>
      <c r="K7" s="12">
        <f>LEPS!V195</f>
        <v>-298.5141330636519</v>
      </c>
      <c r="L7" s="12">
        <f>LEPS!V213</f>
        <v>-298.2401615866831</v>
      </c>
      <c r="M7" s="12">
        <f>LEPS!V231</f>
        <v>-298.1906290694872</v>
      </c>
      <c r="N7" s="12">
        <f>LEPS!V249</f>
        <v>-298.21603099655056</v>
      </c>
      <c r="O7" s="12">
        <f>LEPS!V267</f>
        <v>-298.25920824799095</v>
      </c>
      <c r="P7" s="12">
        <f>LEPS!V285</f>
        <v>-298.3000459242883</v>
      </c>
      <c r="Q7" s="12">
        <f>LEPS!V303</f>
        <v>-298.3329325522308</v>
      </c>
      <c r="R7" s="15">
        <f>LEPS!V321</f>
        <v>-298.3575817267438</v>
      </c>
    </row>
    <row r="8" spans="1:18" ht="12.75">
      <c r="A8" s="20">
        <f>LEPS!A16</f>
        <v>1.4</v>
      </c>
      <c r="B8" s="29">
        <f>LEPS!V16</f>
        <v>-29.919023376796915</v>
      </c>
      <c r="C8" s="12">
        <f>LEPS!V52</f>
        <v>-396.7097407509459</v>
      </c>
      <c r="D8" s="27">
        <f>LEPS!V70</f>
        <v>-445.59698634326065</v>
      </c>
      <c r="E8" s="12">
        <f>LEPS!V88</f>
        <v>-391.8445286703159</v>
      </c>
      <c r="F8" s="12">
        <f>LEPS!V106</f>
        <v>-323.04748225294793</v>
      </c>
      <c r="G8" s="12">
        <f>LEPS!V124</f>
        <v>-271.2397109996883</v>
      </c>
      <c r="H8" s="12">
        <f>LEPS!V142</f>
        <v>-241.9147934615953</v>
      </c>
      <c r="I8" s="12">
        <f>LEPS!V160</f>
        <v>-228.28498295086723</v>
      </c>
      <c r="J8" s="12">
        <f>LEPS!V178</f>
        <v>-222.5685420402417</v>
      </c>
      <c r="K8" s="12">
        <f>LEPS!V196</f>
        <v>-220.2766531635144</v>
      </c>
      <c r="L8" s="12">
        <f>LEPS!V214</f>
        <v>-219.3915068938316</v>
      </c>
      <c r="M8" s="12">
        <f>LEPS!V232</f>
        <v>-219.07348998931667</v>
      </c>
      <c r="N8" s="12">
        <f>LEPS!V250</f>
        <v>-218.97881084087982</v>
      </c>
      <c r="O8" s="12">
        <f>LEPS!V268</f>
        <v>-218.96737791178063</v>
      </c>
      <c r="P8" s="12">
        <f>LEPS!V286</f>
        <v>-218.98298098625122</v>
      </c>
      <c r="Q8" s="12">
        <f>LEPS!V304</f>
        <v>-219.00401221527642</v>
      </c>
      <c r="R8" s="15">
        <f>LEPS!V322</f>
        <v>-219.02298633102103</v>
      </c>
    </row>
    <row r="9" spans="1:18" ht="12.75">
      <c r="A9" s="20">
        <f>LEPS!A17</f>
        <v>1.5999999999999999</v>
      </c>
      <c r="B9" s="29">
        <f>LEPS!V17</f>
        <v>-41.07504928798485</v>
      </c>
      <c r="C9" s="12">
        <f>LEPS!V53</f>
        <v>-404.0341384916484</v>
      </c>
      <c r="D9" s="27">
        <f>LEPS!V71</f>
        <v>-448.1882870134404</v>
      </c>
      <c r="E9" s="12">
        <f>LEPS!V89</f>
        <v>-387.4611007893354</v>
      </c>
      <c r="F9" s="12">
        <f>LEPS!V107</f>
        <v>-308.0536160911344</v>
      </c>
      <c r="G9" s="12">
        <f>LEPS!V125</f>
        <v>-241.9147934615953</v>
      </c>
      <c r="H9" s="12">
        <f>LEPS!V143</f>
        <v>-198.1260688803267</v>
      </c>
      <c r="I9" s="12">
        <f>LEPS!V161</f>
        <v>-174.50923946590723</v>
      </c>
      <c r="J9" s="12">
        <f>LEPS!V179</f>
        <v>-163.68450634414214</v>
      </c>
      <c r="K9" s="12">
        <f>LEPS!V197</f>
        <v>-159.13051424148347</v>
      </c>
      <c r="L9" s="12">
        <f>LEPS!V215</f>
        <v>-157.27980468544547</v>
      </c>
      <c r="M9" s="12">
        <f>LEPS!V233</f>
        <v>-156.54704671055228</v>
      </c>
      <c r="N9" s="12">
        <f>LEPS!V251</f>
        <v>-156.27111693498557</v>
      </c>
      <c r="O9" s="12">
        <f>LEPS!V269</f>
        <v>-156.17906689955083</v>
      </c>
      <c r="P9" s="12">
        <f>LEPS!V287</f>
        <v>-156.15824815466053</v>
      </c>
      <c r="Q9" s="12">
        <f>LEPS!V305</f>
        <v>-156.162590867981</v>
      </c>
      <c r="R9" s="15">
        <f>LEPS!V323</f>
        <v>-156.17381191590292</v>
      </c>
    </row>
    <row r="10" spans="1:18" ht="12.75">
      <c r="A10" s="20">
        <f>LEPS!A18</f>
        <v>1.7999999999999998</v>
      </c>
      <c r="B10" s="29">
        <f>LEPS!V18</f>
        <v>-46.6140145109172</v>
      </c>
      <c r="C10" s="12">
        <f>LEPS!V54</f>
        <v>-407.7851481416681</v>
      </c>
      <c r="D10" s="27">
        <f>LEPS!V72</f>
        <v>-449.80562564830296</v>
      </c>
      <c r="E10" s="12">
        <f>LEPS!V90</f>
        <v>-386.00574276214775</v>
      </c>
      <c r="F10" s="12">
        <f>LEPS!V108</f>
        <v>-301.8121155861816</v>
      </c>
      <c r="G10" s="12">
        <f>LEPS!V126</f>
        <v>-228.28498295086723</v>
      </c>
      <c r="H10" s="12">
        <f>LEPS!V144</f>
        <v>-174.50923946590723</v>
      </c>
      <c r="I10" s="12">
        <f>LEPS!V162</f>
        <v>-140.8503701940589</v>
      </c>
      <c r="J10" s="12">
        <f>LEPS!V180</f>
        <v>-123.12669498462843</v>
      </c>
      <c r="K10" s="12">
        <f>LEPS!V198</f>
        <v>-115.06189138621096</v>
      </c>
      <c r="L10" s="12">
        <f>LEPS!V216</f>
        <v>-111.66364055507289</v>
      </c>
      <c r="M10" s="12">
        <f>LEPS!V234</f>
        <v>-110.27296527389522</v>
      </c>
      <c r="N10" s="12">
        <f>LEPS!V252</f>
        <v>-109.71544539665398</v>
      </c>
      <c r="O10" s="12">
        <f>LEPS!V270</f>
        <v>-109.50075931667402</v>
      </c>
      <c r="P10" s="12">
        <f>LEPS!V288</f>
        <v>-109.42559869422274</v>
      </c>
      <c r="Q10" s="12">
        <f>LEPS!V306</f>
        <v>-109.40550164137687</v>
      </c>
      <c r="R10" s="15">
        <f>LEPS!V324</f>
        <v>-109.40559035613984</v>
      </c>
    </row>
    <row r="11" spans="1:18" ht="12.75">
      <c r="A11" s="20">
        <f>LEPS!A19</f>
        <v>1.9999999999999998</v>
      </c>
      <c r="B11" s="29">
        <f>LEPS!V19</f>
        <v>-49.44186553203726</v>
      </c>
      <c r="C11" s="12">
        <f>LEPS!V55</f>
        <v>-409.76881887800954</v>
      </c>
      <c r="D11" s="27">
        <f>LEPS!V73</f>
        <v>-450.81603683400806</v>
      </c>
      <c r="E11" s="12">
        <f>LEPS!V91</f>
        <v>-385.65998607581906</v>
      </c>
      <c r="F11" s="12">
        <f>LEPS!V109</f>
        <v>-299.3908340301929</v>
      </c>
      <c r="G11" s="12">
        <f>LEPS!V127</f>
        <v>-222.5685420402417</v>
      </c>
      <c r="H11" s="12">
        <f>LEPS!V145</f>
        <v>-163.68450634414214</v>
      </c>
      <c r="I11" s="12">
        <f>LEPS!V163</f>
        <v>-123.12669498462843</v>
      </c>
      <c r="J11" s="12">
        <f>LEPS!V181</f>
        <v>-98.48514103183714</v>
      </c>
      <c r="K11" s="12">
        <f>LEPS!V199</f>
        <v>-85.68364150229439</v>
      </c>
      <c r="L11" s="12">
        <f>LEPS!V217</f>
        <v>-79.8829899560584</v>
      </c>
      <c r="M11" s="12">
        <f>LEPS!V235</f>
        <v>-77.43656377141576</v>
      </c>
      <c r="N11" s="12">
        <f>LEPS!V253</f>
        <v>-76.43139375519375</v>
      </c>
      <c r="O11" s="12">
        <f>LEPS!V271</f>
        <v>-76.02556777403572</v>
      </c>
      <c r="P11" s="12">
        <f>LEPS!V289</f>
        <v>-75.86735651735839</v>
      </c>
      <c r="Q11" s="12">
        <f>LEPS!V307</f>
        <v>-75.81055208826743</v>
      </c>
      <c r="R11" s="15">
        <f>LEPS!V325</f>
        <v>-75.79418324079577</v>
      </c>
    </row>
    <row r="12" spans="1:18" ht="12.75">
      <c r="A12" s="20">
        <f>LEPS!A20</f>
        <v>2.1999999999999997</v>
      </c>
      <c r="B12" s="29">
        <f>LEPS!V20</f>
        <v>-50.93342040272099</v>
      </c>
      <c r="C12" s="12">
        <f>LEPS!V56</f>
        <v>-410.8551343314058</v>
      </c>
      <c r="D12" s="27">
        <f>LEPS!V74</f>
        <v>-451.45094651645235</v>
      </c>
      <c r="E12" s="12">
        <f>LEPS!V92</f>
        <v>-385.68720357389014</v>
      </c>
      <c r="F12" s="12">
        <f>LEPS!V110</f>
        <v>-298.5141330636519</v>
      </c>
      <c r="G12" s="12">
        <f>LEPS!V128</f>
        <v>-220.2766531635144</v>
      </c>
      <c r="H12" s="12">
        <f>LEPS!V146</f>
        <v>-159.13051424148347</v>
      </c>
      <c r="I12" s="12">
        <f>LEPS!V164</f>
        <v>-115.06189138621096</v>
      </c>
      <c r="J12" s="12">
        <f>LEPS!V182</f>
        <v>-85.68364150229439</v>
      </c>
      <c r="K12" s="12">
        <f>LEPS!V200</f>
        <v>-68.14153010046296</v>
      </c>
      <c r="L12" s="12">
        <f>LEPS!V218</f>
        <v>-59.10222166237979</v>
      </c>
      <c r="M12" s="12">
        <f>LEPS!V236</f>
        <v>-55.01683472755265</v>
      </c>
      <c r="N12" s="12">
        <f>LEPS!V254</f>
        <v>-53.292867572619144</v>
      </c>
      <c r="O12" s="12">
        <f>LEPS!V272</f>
        <v>-52.58280353411209</v>
      </c>
      <c r="P12" s="12">
        <f>LEPS!V290</f>
        <v>-52.29489458906793</v>
      </c>
      <c r="Q12" s="12">
        <f>LEPS!V308</f>
        <v>-52.18182457328811</v>
      </c>
      <c r="R12" s="15">
        <f>LEPS!V326</f>
        <v>-52.140629955624554</v>
      </c>
    </row>
    <row r="13" spans="1:18" ht="12.75">
      <c r="A13" s="20">
        <f>LEPS!A21</f>
        <v>2.4</v>
      </c>
      <c r="B13" s="29">
        <f>LEPS!V21</f>
        <v>-51.74914222164905</v>
      </c>
      <c r="C13" s="12">
        <f>LEPS!V57</f>
        <v>-411.4721454451029</v>
      </c>
      <c r="D13" s="27">
        <f>LEPS!V75</f>
        <v>-451.8544970920013</v>
      </c>
      <c r="E13" s="12">
        <f>LEPS!V93</f>
        <v>-385.81344725732856</v>
      </c>
      <c r="F13" s="12">
        <f>LEPS!V111</f>
        <v>-298.2401615866831</v>
      </c>
      <c r="G13" s="12">
        <f>LEPS!V129</f>
        <v>-219.3915068938316</v>
      </c>
      <c r="H13" s="12">
        <f>LEPS!V147</f>
        <v>-157.27980468544547</v>
      </c>
      <c r="I13" s="12">
        <f>LEPS!V165</f>
        <v>-111.66364055507289</v>
      </c>
      <c r="J13" s="12">
        <f>LEPS!V183</f>
        <v>-79.88298995605841</v>
      </c>
      <c r="K13" s="12">
        <f>LEPS!V201</f>
        <v>-59.10222166237978</v>
      </c>
      <c r="L13" s="12">
        <f>LEPS!V219</f>
        <v>-46.82580312099462</v>
      </c>
      <c r="M13" s="12">
        <f>LEPS!V237</f>
        <v>-40.532220677802194</v>
      </c>
      <c r="N13" s="12">
        <f>LEPS!V255</f>
        <v>-37.692431666152046</v>
      </c>
      <c r="O13" s="12">
        <f>LEPS!V273</f>
        <v>-36.49366586444434</v>
      </c>
      <c r="P13" s="12">
        <f>LEPS!V291</f>
        <v>-35.99915543534994</v>
      </c>
      <c r="Q13" s="12">
        <f>LEPS!V309</f>
        <v>-35.79810535235832</v>
      </c>
      <c r="R13" s="15">
        <f>LEPS!V327</f>
        <v>-35.718783582746035</v>
      </c>
    </row>
    <row r="14" spans="1:18" ht="12.75">
      <c r="A14" s="20">
        <f>LEPS!A22</f>
        <v>2.6</v>
      </c>
      <c r="B14" s="29">
        <f>LEPS!V22</f>
        <v>-52.21234438838905</v>
      </c>
      <c r="C14" s="12">
        <f>LEPS!V58</f>
        <v>-411.83530895468556</v>
      </c>
      <c r="D14" s="27">
        <f>LEPS!V76</f>
        <v>-452.11442797969636</v>
      </c>
      <c r="E14" s="12">
        <f>LEPS!V94</f>
        <v>-385.9443829002928</v>
      </c>
      <c r="F14" s="12">
        <f>LEPS!V112</f>
        <v>-298.1906290694872</v>
      </c>
      <c r="G14" s="12">
        <f>LEPS!V130</f>
        <v>-219.07348998931667</v>
      </c>
      <c r="H14" s="12">
        <f>LEPS!V148</f>
        <v>-156.54704671055225</v>
      </c>
      <c r="I14" s="12">
        <f>LEPS!V166</f>
        <v>-110.27296527389522</v>
      </c>
      <c r="J14" s="12">
        <f>LEPS!V184</f>
        <v>-77.43656377141576</v>
      </c>
      <c r="K14" s="12">
        <f>LEPS!V202</f>
        <v>-55.01683472755265</v>
      </c>
      <c r="L14" s="12">
        <f>LEPS!V220</f>
        <v>-40.532220677802194</v>
      </c>
      <c r="M14" s="12">
        <f>LEPS!V238</f>
        <v>-32.03344334631235</v>
      </c>
      <c r="N14" s="12">
        <f>LEPS!V256</f>
        <v>-27.690892309518393</v>
      </c>
      <c r="O14" s="12">
        <f>LEPS!V274</f>
        <v>-25.7335255951611</v>
      </c>
      <c r="P14" s="12">
        <f>LEPS!V292</f>
        <v>-24.907070166182542</v>
      </c>
      <c r="Q14" s="12">
        <f>LEPS!V310</f>
        <v>-24.565801184939872</v>
      </c>
      <c r="R14" s="15">
        <f>LEPS!V328</f>
        <v>-24.426811442570703</v>
      </c>
    </row>
    <row r="15" spans="1:18" ht="12.75">
      <c r="A15" s="20">
        <f>LEPS!A23</f>
        <v>2.8000000000000003</v>
      </c>
      <c r="B15" s="29">
        <f>LEPS!V23</f>
        <v>-52.48509679788903</v>
      </c>
      <c r="C15" s="12">
        <f>LEPS!V59</f>
        <v>-412.0560914320846</v>
      </c>
      <c r="D15" s="27">
        <f>LEPS!V77</f>
        <v>-452.28394845726183</v>
      </c>
      <c r="E15" s="12">
        <f>LEPS!V95</f>
        <v>-386.05263827307516</v>
      </c>
      <c r="F15" s="12">
        <f>LEPS!V113</f>
        <v>-298.21603099655056</v>
      </c>
      <c r="G15" s="12">
        <f>LEPS!V131</f>
        <v>-218.97881084087982</v>
      </c>
      <c r="H15" s="12">
        <f>LEPS!V149</f>
        <v>-156.27111693498557</v>
      </c>
      <c r="I15" s="12">
        <f>LEPS!V167</f>
        <v>-109.71544539665398</v>
      </c>
      <c r="J15" s="12">
        <f>LEPS!V185</f>
        <v>-76.43139375519375</v>
      </c>
      <c r="K15" s="12">
        <f>LEPS!V203</f>
        <v>-53.292867572619144</v>
      </c>
      <c r="L15" s="12">
        <f>LEPS!V221</f>
        <v>-37.692431666152046</v>
      </c>
      <c r="M15" s="12">
        <f>LEPS!V239</f>
        <v>-27.690892309518393</v>
      </c>
      <c r="N15" s="12">
        <f>LEPS!V257</f>
        <v>-21.848514837042863</v>
      </c>
      <c r="O15" s="12">
        <f>LEPS!V275</f>
        <v>-18.869761627202347</v>
      </c>
      <c r="P15" s="12">
        <f>LEPS!V293</f>
        <v>-17.528053019794537</v>
      </c>
      <c r="Q15" s="12">
        <f>LEPS!V311</f>
        <v>-16.961460760178824</v>
      </c>
      <c r="R15" s="15">
        <f>LEPS!V329</f>
        <v>-16.727342529647636</v>
      </c>
    </row>
    <row r="16" spans="1:18" ht="12.75">
      <c r="A16" s="20">
        <f>LEPS!A24</f>
        <v>3.0000000000000004</v>
      </c>
      <c r="B16" s="29">
        <f>LEPS!V24</f>
        <v>-52.651038485796136</v>
      </c>
      <c r="C16" s="12">
        <f>LEPS!V60</f>
        <v>-412.19405744593024</v>
      </c>
      <c r="D16" s="27">
        <f>LEPS!V78</f>
        <v>-452.3956590743277</v>
      </c>
      <c r="E16" s="12">
        <f>LEPS!V96</f>
        <v>-386.1345551475369</v>
      </c>
      <c r="F16" s="12">
        <f>LEPS!V114</f>
        <v>-298.25920824799095</v>
      </c>
      <c r="G16" s="12">
        <f>LEPS!V132</f>
        <v>-218.96737791178063</v>
      </c>
      <c r="H16" s="12">
        <f>LEPS!V150</f>
        <v>-156.17906689955083</v>
      </c>
      <c r="I16" s="12">
        <f>LEPS!V168</f>
        <v>-109.50075931667402</v>
      </c>
      <c r="J16" s="12">
        <f>LEPS!V186</f>
        <v>-76.02556777403572</v>
      </c>
      <c r="K16" s="12">
        <f>LEPS!V204</f>
        <v>-52.58280353411209</v>
      </c>
      <c r="L16" s="12">
        <f>LEPS!V222</f>
        <v>-36.49366586444434</v>
      </c>
      <c r="M16" s="12">
        <f>LEPS!V240</f>
        <v>-25.7335255951611</v>
      </c>
      <c r="N16" s="12">
        <f>LEPS!V258</f>
        <v>-18.869761627202347</v>
      </c>
      <c r="O16" s="12">
        <f>LEPS!V276</f>
        <v>-14.872027104691096</v>
      </c>
      <c r="P16" s="12">
        <f>LEPS!V294</f>
        <v>-12.836706049251953</v>
      </c>
      <c r="Q16" s="12">
        <f>LEPS!V312</f>
        <v>-11.920370087342823</v>
      </c>
      <c r="R16" s="15">
        <f>LEPS!V330</f>
        <v>-11.533370483093671</v>
      </c>
    </row>
    <row r="17" spans="1:18" ht="12.75">
      <c r="A17" s="20">
        <f>LEPS!A25</f>
        <v>3.2000000000000006</v>
      </c>
      <c r="B17" s="29">
        <f>LEPS!V25</f>
        <v>-52.754818187948736</v>
      </c>
      <c r="C17" s="12">
        <f>LEPS!V61</f>
        <v>-412.2821976299219</v>
      </c>
      <c r="D17" s="27">
        <f>LEPS!V79</f>
        <v>-452.4698708635876</v>
      </c>
      <c r="E17" s="12">
        <f>LEPS!V97</f>
        <v>-386.19387179784326</v>
      </c>
      <c r="F17" s="12">
        <f>LEPS!V115</f>
        <v>-298.3000459242883</v>
      </c>
      <c r="G17" s="12">
        <f>LEPS!V133</f>
        <v>-218.98298098625122</v>
      </c>
      <c r="H17" s="12">
        <f>LEPS!V151</f>
        <v>-156.15824815466053</v>
      </c>
      <c r="I17" s="12">
        <f>LEPS!V169</f>
        <v>-109.42559869422274</v>
      </c>
      <c r="J17" s="12">
        <f>LEPS!V187</f>
        <v>-75.86735651735839</v>
      </c>
      <c r="K17" s="12">
        <f>LEPS!V205</f>
        <v>-52.29489458906793</v>
      </c>
      <c r="L17" s="12">
        <f>LEPS!V223</f>
        <v>-35.99915543534994</v>
      </c>
      <c r="M17" s="12">
        <f>LEPS!V241</f>
        <v>-24.907070166182542</v>
      </c>
      <c r="N17" s="12">
        <f>LEPS!V259</f>
        <v>-17.52805301979454</v>
      </c>
      <c r="O17" s="12">
        <f>LEPS!V277</f>
        <v>-12.836706049251953</v>
      </c>
      <c r="P17" s="12">
        <f>LEPS!V295</f>
        <v>-10.109593953452325</v>
      </c>
      <c r="Q17" s="12">
        <f>LEPS!V313</f>
        <v>-8.722506715660854</v>
      </c>
      <c r="R17" s="15">
        <f>LEPS!V331</f>
        <v>-8.098210804652638</v>
      </c>
    </row>
    <row r="18" spans="1:18" ht="12.75">
      <c r="A18" s="20">
        <f>LEPS!A26</f>
        <v>3.400000000000001</v>
      </c>
      <c r="B18" s="29">
        <f>LEPS!V26</f>
        <v>-52.821166295391265</v>
      </c>
      <c r="C18" s="12">
        <f>LEPS!V62</f>
        <v>-412.33946905052784</v>
      </c>
      <c r="D18" s="27">
        <f>LEPS!V80</f>
        <v>-452.5194681509026</v>
      </c>
      <c r="E18" s="12">
        <f>LEPS!V98</f>
        <v>-386.235779406211</v>
      </c>
      <c r="F18" s="12">
        <f>LEPS!V116</f>
        <v>-298.3329325522307</v>
      </c>
      <c r="G18" s="12">
        <f>LEPS!V134</f>
        <v>-219.00401221527642</v>
      </c>
      <c r="H18" s="12">
        <f>LEPS!V152</f>
        <v>-156.162590867981</v>
      </c>
      <c r="I18" s="12">
        <f>LEPS!V170</f>
        <v>-109.40550164137687</v>
      </c>
      <c r="J18" s="12">
        <f>LEPS!V188</f>
        <v>-75.81055208826743</v>
      </c>
      <c r="K18" s="12">
        <f>LEPS!V206</f>
        <v>-52.18182457328811</v>
      </c>
      <c r="L18" s="12">
        <f>LEPS!V224</f>
        <v>-35.79810535235832</v>
      </c>
      <c r="M18" s="12">
        <f>LEPS!V242</f>
        <v>-24.565801184939872</v>
      </c>
      <c r="N18" s="12">
        <f>LEPS!V260</f>
        <v>-16.961460760178824</v>
      </c>
      <c r="O18" s="12">
        <f>LEPS!V278</f>
        <v>-11.920370087342823</v>
      </c>
      <c r="P18" s="12">
        <f>LEPS!V296</f>
        <v>-8.722506715660854</v>
      </c>
      <c r="Q18" s="12">
        <f>LEPS!V314</f>
        <v>-6.865990691230628</v>
      </c>
      <c r="R18" s="15">
        <f>LEPS!V332</f>
        <v>-5.922323690541483</v>
      </c>
    </row>
    <row r="19" spans="1:18" ht="13.5" thickBot="1">
      <c r="A19" s="21">
        <f>LEPS!A27</f>
        <v>3.600000000000001</v>
      </c>
      <c r="B19" s="30">
        <f>LEPS!V27</f>
        <v>-52.86430316695304</v>
      </c>
      <c r="C19" s="13">
        <f>LEPS!V63</f>
        <v>-412.3771529545621</v>
      </c>
      <c r="D19" s="26">
        <f>LEPS!V81</f>
        <v>-452.55275889681764</v>
      </c>
      <c r="E19" s="13">
        <f>LEPS!V99</f>
        <v>-386.2649547883224</v>
      </c>
      <c r="F19" s="13">
        <f>LEPS!V117</f>
        <v>-298.35758172674383</v>
      </c>
      <c r="G19" s="13">
        <f>LEPS!V135</f>
        <v>-219.02298633102103</v>
      </c>
      <c r="H19" s="13">
        <f>LEPS!V153</f>
        <v>-156.17381191590292</v>
      </c>
      <c r="I19" s="13">
        <f>LEPS!V171</f>
        <v>-109.40559035613984</v>
      </c>
      <c r="J19" s="13">
        <f>LEPS!V189</f>
        <v>-75.79418324079577</v>
      </c>
      <c r="K19" s="13">
        <f>LEPS!V207</f>
        <v>-52.140629955624554</v>
      </c>
      <c r="L19" s="13">
        <f>LEPS!V225</f>
        <v>-35.718783582746035</v>
      </c>
      <c r="M19" s="13">
        <f>LEPS!V243</f>
        <v>-24.426811442570703</v>
      </c>
      <c r="N19" s="13">
        <f>LEPS!V261</f>
        <v>-16.727342529647636</v>
      </c>
      <c r="O19" s="13">
        <f>LEPS!V279</f>
        <v>-11.533370483093671</v>
      </c>
      <c r="P19" s="13">
        <f>LEPS!V297</f>
        <v>-8.098210804652638</v>
      </c>
      <c r="Q19" s="13">
        <f>LEPS!V315</f>
        <v>-5.922323690541482</v>
      </c>
      <c r="R19" s="16">
        <f>LEPS!V333</f>
        <v>-4.660222435024736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LEPS Potential</dc:title>
  <dc:subject/>
  <dc:creator>Paul Percival</dc:creator>
  <cp:keywords/>
  <dc:description/>
  <cp:lastModifiedBy>Paul W. Percival</cp:lastModifiedBy>
  <dcterms:created xsi:type="dcterms:W3CDTF">2008-03-11T06:17:05Z</dcterms:created>
  <dcterms:modified xsi:type="dcterms:W3CDTF">2008-03-11T06:19:48Z</dcterms:modified>
  <cp:category/>
  <cp:version/>
  <cp:contentType/>
  <cp:contentStatus/>
</cp:coreProperties>
</file>