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AKA\Desktop\"/>
    </mc:Choice>
  </mc:AlternateContent>
  <bookViews>
    <workbookView xWindow="-105" yWindow="45" windowWidth="28920" windowHeight="16320" tabRatio="500"/>
  </bookViews>
  <sheets>
    <sheet name="INSTRUCTIONS" sheetId="4" r:id="rId1"/>
    <sheet name="CCCPE Matrix" sheetId="1" r:id="rId2"/>
    <sheet name="By Course" sheetId="3" r:id="rId3"/>
  </sheet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9" i="1" l="1"/>
  <c r="C9" i="1"/>
  <c r="D8" i="1"/>
  <c r="D7" i="1"/>
  <c r="D6" i="1"/>
  <c r="J24" i="1"/>
  <c r="T6" i="1"/>
  <c r="T7" i="1"/>
  <c r="T8" i="1"/>
  <c r="T9" i="1"/>
  <c r="T10" i="1"/>
  <c r="T11" i="1"/>
  <c r="T12" i="1"/>
  <c r="T13" i="1"/>
  <c r="T14" i="1"/>
  <c r="T15" i="1"/>
  <c r="T16" i="1"/>
  <c r="T17" i="1"/>
  <c r="T18" i="1"/>
  <c r="T19" i="1"/>
  <c r="T20" i="1"/>
  <c r="T21" i="1"/>
  <c r="T22" i="1"/>
  <c r="T23" i="1"/>
  <c r="T24" i="1"/>
  <c r="T25" i="1"/>
  <c r="T26" i="1"/>
  <c r="T27" i="1"/>
  <c r="U15" i="1"/>
  <c r="U27" i="1"/>
  <c r="V6" i="1"/>
  <c r="V7" i="1"/>
  <c r="V8" i="1"/>
  <c r="V9" i="1"/>
  <c r="V10" i="1"/>
  <c r="V11" i="1"/>
  <c r="V12" i="1"/>
  <c r="V13" i="1"/>
  <c r="V14" i="1"/>
  <c r="V15" i="1"/>
  <c r="V16" i="1"/>
  <c r="V17" i="1"/>
  <c r="V18" i="1"/>
  <c r="V19" i="1"/>
  <c r="V20" i="1"/>
  <c r="V21" i="1"/>
  <c r="V22" i="1"/>
  <c r="V23" i="1"/>
  <c r="V24" i="1"/>
  <c r="V25" i="1"/>
  <c r="V26" i="1"/>
  <c r="V27" i="1"/>
  <c r="W15" i="1"/>
  <c r="W27" i="1"/>
  <c r="X27" i="1"/>
  <c r="Y27" i="1"/>
  <c r="Z27" i="1"/>
  <c r="AA27" i="1"/>
  <c r="AB27" i="1"/>
  <c r="AC15" i="1"/>
  <c r="AC27" i="1"/>
  <c r="AD27" i="1"/>
  <c r="AE27" i="1"/>
  <c r="AF27" i="1"/>
  <c r="AG27" i="1"/>
  <c r="AH27" i="1"/>
  <c r="AI27" i="1"/>
  <c r="AJ15" i="1"/>
  <c r="AJ27" i="1"/>
  <c r="AK27" i="1"/>
  <c r="AL27" i="1"/>
  <c r="AM27" i="1"/>
  <c r="AN27" i="1"/>
  <c r="AO27" i="1"/>
  <c r="AP27" i="1"/>
  <c r="AQ27" i="1"/>
  <c r="AR8" i="1"/>
  <c r="AR9" i="1"/>
  <c r="AR27" i="1"/>
  <c r="T28" i="1"/>
  <c r="U28" i="1"/>
  <c r="V28" i="1"/>
  <c r="W28" i="1"/>
  <c r="X28" i="1"/>
  <c r="Y28" i="1"/>
  <c r="Z28" i="1"/>
  <c r="AA28" i="1"/>
  <c r="AB28" i="1"/>
  <c r="AC28" i="1"/>
  <c r="AD28" i="1"/>
  <c r="AE28" i="1"/>
  <c r="AF28" i="1"/>
  <c r="AG28" i="1"/>
  <c r="AH28" i="1"/>
  <c r="AI28" i="1"/>
  <c r="AJ28" i="1"/>
  <c r="AK28" i="1"/>
  <c r="AL28" i="1"/>
  <c r="AM28" i="1"/>
  <c r="AN28" i="1"/>
  <c r="AO28" i="1"/>
  <c r="AP28" i="1"/>
  <c r="AQ28" i="1"/>
  <c r="AR28" i="1"/>
  <c r="P28" i="1"/>
  <c r="Q28" i="1"/>
  <c r="P27" i="1"/>
  <c r="Q27"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C43"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C40"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F38"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F37"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F36"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C34"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F33"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E32"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F31"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F30"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F29" i="1"/>
  <c r="D29" i="1"/>
  <c r="E25" i="1"/>
  <c r="F25" i="1"/>
  <c r="G25" i="1"/>
  <c r="H25" i="1"/>
  <c r="I25" i="1"/>
  <c r="J25" i="1"/>
  <c r="K25" i="1"/>
  <c r="L25" i="1"/>
  <c r="M25" i="1"/>
  <c r="N25" i="1"/>
  <c r="O25" i="1"/>
  <c r="P25" i="1"/>
  <c r="Q25" i="1"/>
  <c r="R25" i="1"/>
  <c r="S25" i="1"/>
  <c r="U25" i="1"/>
  <c r="W25" i="1"/>
  <c r="X25" i="1"/>
  <c r="Y25" i="1"/>
  <c r="Z25" i="1"/>
  <c r="AA25" i="1"/>
  <c r="AB25" i="1"/>
  <c r="AC25" i="1"/>
  <c r="AD25" i="1"/>
  <c r="AE25" i="1"/>
  <c r="AF25" i="1"/>
  <c r="AG25" i="1"/>
  <c r="AH25" i="1"/>
  <c r="AI25" i="1"/>
  <c r="AJ25" i="1"/>
  <c r="AK25" i="1"/>
  <c r="AL25" i="1"/>
  <c r="AM25" i="1"/>
  <c r="AN25" i="1"/>
  <c r="AO25" i="1"/>
  <c r="AP25" i="1"/>
  <c r="AQ25" i="1"/>
  <c r="AR25" i="1"/>
  <c r="D25" i="1"/>
  <c r="E24" i="1"/>
  <c r="F24" i="1"/>
  <c r="G24" i="1"/>
  <c r="H24" i="1"/>
  <c r="I24" i="1"/>
  <c r="K24" i="1"/>
  <c r="L24" i="1"/>
  <c r="M24" i="1"/>
  <c r="N24" i="1"/>
  <c r="O24" i="1"/>
  <c r="P24" i="1"/>
  <c r="Q24" i="1"/>
  <c r="R24" i="1"/>
  <c r="S24" i="1"/>
  <c r="U24" i="1"/>
  <c r="W24" i="1"/>
  <c r="X24" i="1"/>
  <c r="Y24" i="1"/>
  <c r="Z24" i="1"/>
  <c r="AA24" i="1"/>
  <c r="AB24" i="1"/>
  <c r="AC24" i="1"/>
  <c r="AD24" i="1"/>
  <c r="AE24" i="1"/>
  <c r="AF24" i="1"/>
  <c r="AG24" i="1"/>
  <c r="AH24" i="1"/>
  <c r="AI24" i="1"/>
  <c r="AJ24" i="1"/>
  <c r="AK24" i="1"/>
  <c r="AL24" i="1"/>
  <c r="AM24" i="1"/>
  <c r="AN24" i="1"/>
  <c r="AO24" i="1"/>
  <c r="AP24" i="1"/>
  <c r="AQ24" i="1"/>
  <c r="AR24" i="1"/>
  <c r="D24" i="1"/>
  <c r="E23" i="1"/>
  <c r="F23" i="1"/>
  <c r="G23" i="1"/>
  <c r="H23" i="1"/>
  <c r="I23" i="1"/>
  <c r="J23" i="1"/>
  <c r="K23" i="1"/>
  <c r="L23" i="1"/>
  <c r="M23" i="1"/>
  <c r="N23" i="1"/>
  <c r="O23" i="1"/>
  <c r="P23" i="1"/>
  <c r="Q23" i="1"/>
  <c r="R23" i="1"/>
  <c r="S23" i="1"/>
  <c r="U23" i="1"/>
  <c r="W23" i="1"/>
  <c r="X23" i="1"/>
  <c r="Y23" i="1"/>
  <c r="Z23" i="1"/>
  <c r="AA23" i="1"/>
  <c r="AB23" i="1"/>
  <c r="AC23" i="1"/>
  <c r="AD23" i="1"/>
  <c r="AE23" i="1"/>
  <c r="AF23" i="1"/>
  <c r="AG23" i="1"/>
  <c r="AH23" i="1"/>
  <c r="AI23" i="1"/>
  <c r="AJ23" i="1"/>
  <c r="AK23" i="1"/>
  <c r="AL23" i="1"/>
  <c r="AM23" i="1"/>
  <c r="AN23" i="1"/>
  <c r="AO23" i="1"/>
  <c r="AP23" i="1"/>
  <c r="AQ23" i="1"/>
  <c r="AR23" i="1"/>
  <c r="D23" i="1"/>
  <c r="E22" i="1"/>
  <c r="F22" i="1"/>
  <c r="G22" i="1"/>
  <c r="H22" i="1"/>
  <c r="I22" i="1"/>
  <c r="J22" i="1"/>
  <c r="K22" i="1"/>
  <c r="L22" i="1"/>
  <c r="M22" i="1"/>
  <c r="N22" i="1"/>
  <c r="O22" i="1"/>
  <c r="P22" i="1"/>
  <c r="Q22" i="1"/>
  <c r="R22" i="1"/>
  <c r="S22" i="1"/>
  <c r="U22" i="1"/>
  <c r="W22" i="1"/>
  <c r="X22" i="1"/>
  <c r="Y22" i="1"/>
  <c r="Z22" i="1"/>
  <c r="AA22" i="1"/>
  <c r="AB22" i="1"/>
  <c r="AC22" i="1"/>
  <c r="AD22" i="1"/>
  <c r="AE22" i="1"/>
  <c r="AF22" i="1"/>
  <c r="AG22" i="1"/>
  <c r="AH22" i="1"/>
  <c r="AI22" i="1"/>
  <c r="AJ22" i="1"/>
  <c r="AK22" i="1"/>
  <c r="AL22" i="1"/>
  <c r="AM22" i="1"/>
  <c r="AN22" i="1"/>
  <c r="AO22" i="1"/>
  <c r="AP22" i="1"/>
  <c r="AQ22" i="1"/>
  <c r="AR22" i="1"/>
  <c r="D22" i="1"/>
  <c r="E21" i="1"/>
  <c r="F21" i="1"/>
  <c r="G21" i="1"/>
  <c r="H21" i="1"/>
  <c r="I21" i="1"/>
  <c r="J21" i="1"/>
  <c r="K21" i="1"/>
  <c r="L21" i="1"/>
  <c r="M21" i="1"/>
  <c r="N21" i="1"/>
  <c r="O21" i="1"/>
  <c r="P21" i="1"/>
  <c r="Q21" i="1"/>
  <c r="R21" i="1"/>
  <c r="S21" i="1"/>
  <c r="U21" i="1"/>
  <c r="W21" i="1"/>
  <c r="X21" i="1"/>
  <c r="Y21" i="1"/>
  <c r="Z21" i="1"/>
  <c r="AA21" i="1"/>
  <c r="AB21" i="1"/>
  <c r="AC21" i="1"/>
  <c r="AD21" i="1"/>
  <c r="AE21" i="1"/>
  <c r="AF21" i="1"/>
  <c r="AG21" i="1"/>
  <c r="AH21" i="1"/>
  <c r="AI21" i="1"/>
  <c r="AJ21" i="1"/>
  <c r="AK21" i="1"/>
  <c r="AL21" i="1"/>
  <c r="AM21" i="1"/>
  <c r="AN21" i="1"/>
  <c r="AO21" i="1"/>
  <c r="AP21" i="1"/>
  <c r="AQ21" i="1"/>
  <c r="AR21" i="1"/>
  <c r="D21" i="1"/>
  <c r="E20" i="1"/>
  <c r="F20" i="1"/>
  <c r="G20" i="1"/>
  <c r="H20" i="1"/>
  <c r="I20" i="1"/>
  <c r="J20" i="1"/>
  <c r="K20" i="1"/>
  <c r="L20" i="1"/>
  <c r="M20" i="1"/>
  <c r="N20" i="1"/>
  <c r="O20" i="1"/>
  <c r="P20" i="1"/>
  <c r="Q20" i="1"/>
  <c r="R20" i="1"/>
  <c r="S20" i="1"/>
  <c r="U20" i="1"/>
  <c r="W20" i="1"/>
  <c r="X20" i="1"/>
  <c r="Y20" i="1"/>
  <c r="Z20" i="1"/>
  <c r="AA20" i="1"/>
  <c r="AB20" i="1"/>
  <c r="AC20" i="1"/>
  <c r="AD20" i="1"/>
  <c r="AE20" i="1"/>
  <c r="AF20" i="1"/>
  <c r="AG20" i="1"/>
  <c r="AH20" i="1"/>
  <c r="AI20" i="1"/>
  <c r="AJ20" i="1"/>
  <c r="AK20" i="1"/>
  <c r="AL20" i="1"/>
  <c r="AM20" i="1"/>
  <c r="AN20" i="1"/>
  <c r="AO20" i="1"/>
  <c r="AP20" i="1"/>
  <c r="AQ20" i="1"/>
  <c r="AR20" i="1"/>
  <c r="D20" i="1"/>
  <c r="E19" i="1"/>
  <c r="F19" i="1"/>
  <c r="G19" i="1"/>
  <c r="H19" i="1"/>
  <c r="I19" i="1"/>
  <c r="J19" i="1"/>
  <c r="K19" i="1"/>
  <c r="L19" i="1"/>
  <c r="M19" i="1"/>
  <c r="N19" i="1"/>
  <c r="O19" i="1"/>
  <c r="P19" i="1"/>
  <c r="Q19" i="1"/>
  <c r="R19" i="1"/>
  <c r="S19" i="1"/>
  <c r="U19" i="1"/>
  <c r="W19" i="1"/>
  <c r="X19" i="1"/>
  <c r="Y19" i="1"/>
  <c r="Z19" i="1"/>
  <c r="AA19" i="1"/>
  <c r="AB19" i="1"/>
  <c r="AC19" i="1"/>
  <c r="AD19" i="1"/>
  <c r="AE19" i="1"/>
  <c r="AF19" i="1"/>
  <c r="AG19" i="1"/>
  <c r="AH19" i="1"/>
  <c r="AI19" i="1"/>
  <c r="AJ19" i="1"/>
  <c r="AK19" i="1"/>
  <c r="AL19" i="1"/>
  <c r="AM19" i="1"/>
  <c r="AN19" i="1"/>
  <c r="AO19" i="1"/>
  <c r="AP19" i="1"/>
  <c r="AQ19" i="1"/>
  <c r="AR19" i="1"/>
  <c r="D19" i="1"/>
  <c r="E18" i="1"/>
  <c r="F18" i="1"/>
  <c r="G18" i="1"/>
  <c r="H18" i="1"/>
  <c r="I18" i="1"/>
  <c r="J18" i="1"/>
  <c r="K18" i="1"/>
  <c r="L18" i="1"/>
  <c r="M18" i="1"/>
  <c r="N18" i="1"/>
  <c r="O18" i="1"/>
  <c r="P18" i="1"/>
  <c r="Q18" i="1"/>
  <c r="R18" i="1"/>
  <c r="S18" i="1"/>
  <c r="U18" i="1"/>
  <c r="W18" i="1"/>
  <c r="X18" i="1"/>
  <c r="Y18" i="1"/>
  <c r="Z18" i="1"/>
  <c r="AA18" i="1"/>
  <c r="AB18" i="1"/>
  <c r="AC18" i="1"/>
  <c r="AD18" i="1"/>
  <c r="AE18" i="1"/>
  <c r="AF18" i="1"/>
  <c r="AG18" i="1"/>
  <c r="AH18" i="1"/>
  <c r="AI18" i="1"/>
  <c r="AJ18" i="1"/>
  <c r="AK18" i="1"/>
  <c r="AL18" i="1"/>
  <c r="AM18" i="1"/>
  <c r="AN18" i="1"/>
  <c r="AO18" i="1"/>
  <c r="AP18" i="1"/>
  <c r="AQ18" i="1"/>
  <c r="AR18" i="1"/>
  <c r="D18" i="1"/>
  <c r="E17" i="1"/>
  <c r="F17" i="1"/>
  <c r="G17" i="1"/>
  <c r="H17" i="1"/>
  <c r="I17" i="1"/>
  <c r="J17" i="1"/>
  <c r="K17" i="1"/>
  <c r="L17" i="1"/>
  <c r="M17" i="1"/>
  <c r="N17" i="1"/>
  <c r="O17" i="1"/>
  <c r="P17" i="1"/>
  <c r="Q17" i="1"/>
  <c r="R17" i="1"/>
  <c r="S17" i="1"/>
  <c r="U17" i="1"/>
  <c r="W17" i="1"/>
  <c r="X17" i="1"/>
  <c r="Y17" i="1"/>
  <c r="Z17" i="1"/>
  <c r="AA17" i="1"/>
  <c r="AB17" i="1"/>
  <c r="AC17" i="1"/>
  <c r="AD17" i="1"/>
  <c r="AE17" i="1"/>
  <c r="AF17" i="1"/>
  <c r="AG17" i="1"/>
  <c r="AH17" i="1"/>
  <c r="AI17" i="1"/>
  <c r="AJ17" i="1"/>
  <c r="AK17" i="1"/>
  <c r="AL17" i="1"/>
  <c r="AM17" i="1"/>
  <c r="AN17" i="1"/>
  <c r="AO17" i="1"/>
  <c r="AP17" i="1"/>
  <c r="AQ17" i="1"/>
  <c r="AR17" i="1"/>
  <c r="D17" i="1"/>
  <c r="G16" i="1"/>
  <c r="H16" i="1"/>
  <c r="I16" i="1"/>
  <c r="J16" i="1"/>
  <c r="K16" i="1"/>
  <c r="L16" i="1"/>
  <c r="M16" i="1"/>
  <c r="N16" i="1"/>
  <c r="O16" i="1"/>
  <c r="P16" i="1"/>
  <c r="Q16" i="1"/>
  <c r="R16" i="1"/>
  <c r="S16" i="1"/>
  <c r="U16" i="1"/>
  <c r="W16" i="1"/>
  <c r="X16" i="1"/>
  <c r="Y16" i="1"/>
  <c r="Z16" i="1"/>
  <c r="AA16" i="1"/>
  <c r="AB16" i="1"/>
  <c r="AC16" i="1"/>
  <c r="AD16" i="1"/>
  <c r="AE16" i="1"/>
  <c r="AF16" i="1"/>
  <c r="AG16" i="1"/>
  <c r="AH16" i="1"/>
  <c r="AI16" i="1"/>
  <c r="AJ16" i="1"/>
  <c r="AK16" i="1"/>
  <c r="AL16" i="1"/>
  <c r="AM16" i="1"/>
  <c r="AN16" i="1"/>
  <c r="AO16" i="1"/>
  <c r="AP16" i="1"/>
  <c r="AQ16" i="1"/>
  <c r="AR16" i="1"/>
  <c r="F16" i="1"/>
  <c r="E14" i="1"/>
  <c r="F14" i="1"/>
  <c r="G14" i="1"/>
  <c r="H14" i="1"/>
  <c r="I14" i="1"/>
  <c r="J14" i="1"/>
  <c r="K14" i="1"/>
  <c r="L14" i="1"/>
  <c r="M14" i="1"/>
  <c r="N14" i="1"/>
  <c r="O14" i="1"/>
  <c r="P14" i="1"/>
  <c r="Q14" i="1"/>
  <c r="R14" i="1"/>
  <c r="S14" i="1"/>
  <c r="U14" i="1"/>
  <c r="W14" i="1"/>
  <c r="X14" i="1"/>
  <c r="Y14" i="1"/>
  <c r="Z14" i="1"/>
  <c r="AA14" i="1"/>
  <c r="AB14" i="1"/>
  <c r="AC14" i="1"/>
  <c r="AD14" i="1"/>
  <c r="AE14" i="1"/>
  <c r="AF14" i="1"/>
  <c r="AG14" i="1"/>
  <c r="AH14" i="1"/>
  <c r="AI14" i="1"/>
  <c r="AJ14" i="1"/>
  <c r="AK14" i="1"/>
  <c r="AL14" i="1"/>
  <c r="AM14" i="1"/>
  <c r="AN14" i="1"/>
  <c r="AO14" i="1"/>
  <c r="AP14" i="1"/>
  <c r="AQ14" i="1"/>
  <c r="AR14" i="1"/>
  <c r="D14" i="1"/>
  <c r="E13" i="1"/>
  <c r="F13" i="1"/>
  <c r="G13" i="1"/>
  <c r="H13" i="1"/>
  <c r="I13" i="1"/>
  <c r="J13" i="1"/>
  <c r="K13" i="1"/>
  <c r="L13" i="1"/>
  <c r="M13" i="1"/>
  <c r="N13" i="1"/>
  <c r="O13" i="1"/>
  <c r="P13" i="1"/>
  <c r="Q13" i="1"/>
  <c r="R13" i="1"/>
  <c r="S13" i="1"/>
  <c r="U13" i="1"/>
  <c r="W13" i="1"/>
  <c r="X13" i="1"/>
  <c r="Y13" i="1"/>
  <c r="Z13" i="1"/>
  <c r="AA13" i="1"/>
  <c r="AB13" i="1"/>
  <c r="AC13" i="1"/>
  <c r="AD13" i="1"/>
  <c r="AE13" i="1"/>
  <c r="AF13" i="1"/>
  <c r="AG13" i="1"/>
  <c r="AH13" i="1"/>
  <c r="AI13" i="1"/>
  <c r="AJ13" i="1"/>
  <c r="AK13" i="1"/>
  <c r="AL13" i="1"/>
  <c r="AM13" i="1"/>
  <c r="AN13" i="1"/>
  <c r="AO13" i="1"/>
  <c r="AP13" i="1"/>
  <c r="AQ13" i="1"/>
  <c r="AR13" i="1"/>
  <c r="D13" i="1"/>
  <c r="E12" i="1"/>
  <c r="F12" i="1"/>
  <c r="G12" i="1"/>
  <c r="H12" i="1"/>
  <c r="I12" i="1"/>
  <c r="J12" i="1"/>
  <c r="K12" i="1"/>
  <c r="L12" i="1"/>
  <c r="M12" i="1"/>
  <c r="N12" i="1"/>
  <c r="O12" i="1"/>
  <c r="P12" i="1"/>
  <c r="Q12" i="1"/>
  <c r="R12" i="1"/>
  <c r="S12" i="1"/>
  <c r="U12" i="1"/>
  <c r="W12" i="1"/>
  <c r="X12" i="1"/>
  <c r="Y12" i="1"/>
  <c r="Z12" i="1"/>
  <c r="AA12" i="1"/>
  <c r="AB12" i="1"/>
  <c r="AC12" i="1"/>
  <c r="AD12" i="1"/>
  <c r="AE12" i="1"/>
  <c r="AF12" i="1"/>
  <c r="AG12" i="1"/>
  <c r="AH12" i="1"/>
  <c r="AI12" i="1"/>
  <c r="AJ12" i="1"/>
  <c r="AK12" i="1"/>
  <c r="AL12" i="1"/>
  <c r="AM12" i="1"/>
  <c r="AN12" i="1"/>
  <c r="AO12" i="1"/>
  <c r="AP12" i="1"/>
  <c r="AQ12" i="1"/>
  <c r="AR12" i="1"/>
  <c r="D12" i="1"/>
  <c r="E11" i="1"/>
  <c r="F11" i="1"/>
  <c r="G11" i="1"/>
  <c r="H11" i="1"/>
  <c r="I11" i="1"/>
  <c r="J11" i="1"/>
  <c r="K11" i="1"/>
  <c r="L11" i="1"/>
  <c r="M11" i="1"/>
  <c r="N11" i="1"/>
  <c r="O11" i="1"/>
  <c r="P11" i="1"/>
  <c r="Q11" i="1"/>
  <c r="R11" i="1"/>
  <c r="S11" i="1"/>
  <c r="U11" i="1"/>
  <c r="W11" i="1"/>
  <c r="X11" i="1"/>
  <c r="Y11" i="1"/>
  <c r="Z11" i="1"/>
  <c r="AA11" i="1"/>
  <c r="AB11" i="1"/>
  <c r="AC11" i="1"/>
  <c r="AD11" i="1"/>
  <c r="AE11" i="1"/>
  <c r="AF11" i="1"/>
  <c r="AG11" i="1"/>
  <c r="AH11" i="1"/>
  <c r="AI11" i="1"/>
  <c r="AJ11" i="1"/>
  <c r="AK11" i="1"/>
  <c r="AL11" i="1"/>
  <c r="AM11" i="1"/>
  <c r="AN11" i="1"/>
  <c r="AO11" i="1"/>
  <c r="AP11" i="1"/>
  <c r="AQ11" i="1"/>
  <c r="AR11" i="1"/>
  <c r="D11" i="1"/>
  <c r="E15" i="1"/>
  <c r="F10" i="1"/>
  <c r="G10" i="1"/>
  <c r="H10" i="1"/>
  <c r="I10" i="1"/>
  <c r="J10" i="1"/>
  <c r="K10" i="1"/>
  <c r="L10" i="1"/>
  <c r="M10" i="1"/>
  <c r="N10" i="1"/>
  <c r="O10" i="1"/>
  <c r="P10" i="1"/>
  <c r="Q10" i="1"/>
  <c r="R10" i="1"/>
  <c r="S10" i="1"/>
  <c r="U10" i="1"/>
  <c r="W10" i="1"/>
  <c r="X10" i="1"/>
  <c r="Y10" i="1"/>
  <c r="Z10" i="1"/>
  <c r="AA10" i="1"/>
  <c r="AB10" i="1"/>
  <c r="AC10" i="1"/>
  <c r="AD10" i="1"/>
  <c r="AE10" i="1"/>
  <c r="AF10" i="1"/>
  <c r="AG10" i="1"/>
  <c r="AH10" i="1"/>
  <c r="AI10" i="1"/>
  <c r="AJ10" i="1"/>
  <c r="AK10" i="1"/>
  <c r="AL10" i="1"/>
  <c r="AM10" i="1"/>
  <c r="AN10" i="1"/>
  <c r="AO10" i="1"/>
  <c r="AP10" i="1"/>
  <c r="AQ10" i="1"/>
  <c r="AR10" i="1"/>
  <c r="D10" i="1"/>
  <c r="I8" i="1"/>
  <c r="J8" i="1"/>
  <c r="K8" i="1"/>
  <c r="L8" i="1"/>
  <c r="M8" i="1"/>
  <c r="N8" i="1"/>
  <c r="O8" i="1"/>
  <c r="P8" i="1"/>
  <c r="Q8" i="1"/>
  <c r="R8" i="1"/>
  <c r="S8" i="1"/>
  <c r="U8" i="1"/>
  <c r="W8" i="1"/>
  <c r="X8" i="1"/>
  <c r="Y8" i="1"/>
  <c r="Z8" i="1"/>
  <c r="AA8" i="1"/>
  <c r="AB8" i="1"/>
  <c r="AC8" i="1"/>
  <c r="AD8" i="1"/>
  <c r="AE8" i="1"/>
  <c r="AF8" i="1"/>
  <c r="AG8" i="1"/>
  <c r="AH8" i="1"/>
  <c r="AI8" i="1"/>
  <c r="AJ8" i="1"/>
  <c r="AK8" i="1"/>
  <c r="AL8" i="1"/>
  <c r="AM8" i="1"/>
  <c r="AN8" i="1"/>
  <c r="AO8" i="1"/>
  <c r="AP8" i="1"/>
  <c r="AQ8" i="1"/>
  <c r="G8" i="1"/>
  <c r="H8" i="1"/>
  <c r="F8" i="1"/>
  <c r="E8" i="1"/>
  <c r="F7" i="1"/>
  <c r="G7" i="1"/>
  <c r="H7" i="1"/>
  <c r="I7" i="1"/>
  <c r="J7" i="1"/>
  <c r="K7" i="1"/>
  <c r="L7" i="1"/>
  <c r="M7" i="1"/>
  <c r="N7" i="1"/>
  <c r="O7" i="1"/>
  <c r="P7" i="1"/>
  <c r="Q7" i="1"/>
  <c r="R7" i="1"/>
  <c r="S7" i="1"/>
  <c r="U7" i="1"/>
  <c r="W7" i="1"/>
  <c r="X7" i="1"/>
  <c r="Y7" i="1"/>
  <c r="Z7" i="1"/>
  <c r="AA7" i="1"/>
  <c r="AB7" i="1"/>
  <c r="AC7" i="1"/>
  <c r="AD7" i="1"/>
  <c r="AE7" i="1"/>
  <c r="AF7" i="1"/>
  <c r="AG7" i="1"/>
  <c r="AH7" i="1"/>
  <c r="AI7" i="1"/>
  <c r="AJ7" i="1"/>
  <c r="AK7" i="1"/>
  <c r="AL7" i="1"/>
  <c r="AM7" i="1"/>
  <c r="AN7" i="1"/>
  <c r="AO7" i="1"/>
  <c r="AP7" i="1"/>
  <c r="AQ7" i="1"/>
  <c r="AR7" i="1"/>
  <c r="E7" i="1"/>
  <c r="F6" i="1"/>
  <c r="G6" i="1"/>
  <c r="H6" i="1"/>
  <c r="I6" i="1"/>
  <c r="J6" i="1"/>
  <c r="K6" i="1"/>
  <c r="L6" i="1"/>
  <c r="M6" i="1"/>
  <c r="N6" i="1"/>
  <c r="O6" i="1"/>
  <c r="P6" i="1"/>
  <c r="Q6" i="1"/>
  <c r="R6" i="1"/>
  <c r="S6" i="1"/>
  <c r="U6" i="1"/>
  <c r="W6" i="1"/>
  <c r="X6" i="1"/>
  <c r="Y6" i="1"/>
  <c r="Z6" i="1"/>
  <c r="AA6" i="1"/>
  <c r="AB6" i="1"/>
  <c r="AC6" i="1"/>
  <c r="AD6" i="1"/>
  <c r="AE6" i="1"/>
  <c r="AF6" i="1"/>
  <c r="AG6" i="1"/>
  <c r="AH6" i="1"/>
  <c r="AI6" i="1"/>
  <c r="AJ6" i="1"/>
  <c r="AK6" i="1"/>
  <c r="AL6" i="1"/>
  <c r="AM6" i="1"/>
  <c r="AN6" i="1"/>
  <c r="AO6" i="1"/>
  <c r="AP6" i="1"/>
  <c r="AQ6" i="1"/>
  <c r="AR6" i="1"/>
  <c r="E6" i="1"/>
  <c r="AD91" i="3"/>
  <c r="AE91" i="3"/>
  <c r="AF91" i="3"/>
  <c r="AL26" i="3"/>
  <c r="AL91" i="3"/>
  <c r="AL130" i="3"/>
  <c r="AL149" i="3"/>
  <c r="AL191" i="3"/>
  <c r="AL198" i="3"/>
  <c r="AK26" i="3"/>
  <c r="AK91" i="3"/>
  <c r="AK130" i="3"/>
  <c r="AK149" i="3"/>
  <c r="AK191" i="3"/>
  <c r="AK198" i="3"/>
  <c r="S26" i="3"/>
  <c r="S91" i="3"/>
  <c r="S130" i="3"/>
  <c r="S149" i="3"/>
  <c r="S191" i="3"/>
  <c r="S198" i="3"/>
  <c r="N91" i="3"/>
  <c r="N149" i="3"/>
  <c r="N198" i="3"/>
  <c r="AR26" i="3"/>
  <c r="AR91" i="3"/>
  <c r="AR130" i="3"/>
  <c r="AR149" i="3"/>
  <c r="AR198" i="3"/>
  <c r="AJ26" i="3"/>
  <c r="AJ91" i="3"/>
  <c r="AJ130" i="3"/>
  <c r="AJ149" i="3"/>
  <c r="AJ191" i="3"/>
  <c r="AJ198" i="3"/>
  <c r="AC91" i="3"/>
  <c r="AC149" i="3"/>
  <c r="AC198" i="3"/>
  <c r="W26" i="3"/>
  <c r="W91" i="3"/>
  <c r="W130" i="3"/>
  <c r="W149" i="3"/>
  <c r="W191" i="3"/>
  <c r="W198" i="3"/>
  <c r="U26" i="3"/>
  <c r="U91" i="3"/>
  <c r="U130" i="3"/>
  <c r="U149" i="3"/>
  <c r="U191" i="3"/>
  <c r="U198" i="3"/>
  <c r="R26" i="3"/>
  <c r="R91" i="3"/>
  <c r="R130" i="3"/>
  <c r="R149" i="3"/>
  <c r="R191" i="3"/>
  <c r="R198" i="3"/>
  <c r="M91" i="3"/>
  <c r="M149" i="3"/>
  <c r="M198" i="3"/>
  <c r="L26" i="3"/>
  <c r="L91" i="3"/>
  <c r="L130" i="3"/>
  <c r="L149" i="3"/>
  <c r="L191" i="3"/>
  <c r="L198" i="3"/>
  <c r="G149" i="3"/>
  <c r="F149" i="3"/>
  <c r="G130" i="3"/>
  <c r="F130" i="3"/>
  <c r="G91" i="3"/>
  <c r="F91" i="3"/>
  <c r="F26" i="3"/>
  <c r="O26" i="3"/>
  <c r="O91" i="3"/>
  <c r="O130" i="3"/>
  <c r="O149" i="3"/>
  <c r="O191" i="3"/>
  <c r="O198" i="3"/>
  <c r="K26" i="3"/>
  <c r="K91" i="3"/>
  <c r="K130" i="3"/>
  <c r="K149" i="3"/>
  <c r="K191" i="3"/>
  <c r="K198" i="3"/>
  <c r="J26" i="3"/>
  <c r="J91" i="3"/>
  <c r="J130" i="3"/>
  <c r="J149" i="3"/>
  <c r="J191" i="3"/>
  <c r="J198" i="3"/>
  <c r="I26" i="3"/>
  <c r="I91" i="3"/>
  <c r="I149" i="3"/>
  <c r="I191" i="3"/>
  <c r="I198" i="3"/>
  <c r="H26" i="3"/>
  <c r="H91" i="3"/>
  <c r="H130" i="3"/>
  <c r="H149" i="3"/>
  <c r="H191" i="3"/>
  <c r="H198" i="3"/>
  <c r="B196" i="3"/>
  <c r="B192" i="3"/>
  <c r="B150" i="3"/>
  <c r="B131" i="3"/>
  <c r="B95" i="3"/>
  <c r="B92" i="3"/>
  <c r="B27" i="3"/>
  <c r="AS17" i="1"/>
  <c r="AS18" i="1"/>
  <c r="AS19" i="1"/>
  <c r="AS20" i="1"/>
  <c r="AS21" i="1"/>
  <c r="AS22" i="1"/>
  <c r="AS23" i="1"/>
  <c r="AS24" i="1"/>
  <c r="AS25" i="1"/>
  <c r="S26" i="1"/>
  <c r="F26" i="1"/>
  <c r="G26" i="1"/>
  <c r="H26" i="1"/>
  <c r="I26" i="1"/>
  <c r="J26" i="1"/>
  <c r="K26" i="1"/>
  <c r="L26" i="1"/>
  <c r="M26" i="1"/>
  <c r="N26" i="1"/>
  <c r="O26" i="1"/>
  <c r="R26" i="1"/>
  <c r="U26" i="1"/>
  <c r="W26" i="1"/>
  <c r="AC26" i="1"/>
  <c r="AJ26" i="1"/>
  <c r="AK26" i="1"/>
  <c r="AL26" i="1"/>
  <c r="AR26" i="1"/>
  <c r="P26" i="1"/>
  <c r="Q26" i="1"/>
  <c r="X26" i="1"/>
  <c r="Y26" i="1"/>
  <c r="Z26" i="1"/>
  <c r="AA26" i="1"/>
  <c r="AB26" i="1"/>
  <c r="AD26" i="1"/>
  <c r="AE26" i="1"/>
  <c r="AF26" i="1"/>
  <c r="AG26" i="1"/>
  <c r="AH26" i="1"/>
  <c r="AI26" i="1"/>
  <c r="AO26" i="1"/>
  <c r="AP26" i="1"/>
  <c r="AQ26" i="1"/>
  <c r="D26" i="1"/>
  <c r="E26" i="1"/>
  <c r="AS26" i="1"/>
  <c r="S9" i="1"/>
  <c r="S15" i="1"/>
  <c r="S27" i="1"/>
  <c r="AL15" i="1"/>
  <c r="AL9" i="1"/>
  <c r="E9" i="1"/>
  <c r="E27" i="1"/>
  <c r="F9" i="1"/>
  <c r="F15" i="1"/>
  <c r="F27" i="1"/>
  <c r="G9" i="1"/>
  <c r="G15" i="1"/>
  <c r="G27" i="1"/>
  <c r="H9" i="1"/>
  <c r="H15" i="1"/>
  <c r="H27" i="1"/>
  <c r="I9" i="1"/>
  <c r="I15" i="1"/>
  <c r="I27" i="1"/>
  <c r="J9" i="1"/>
  <c r="J15" i="1"/>
  <c r="J27" i="1"/>
  <c r="K9" i="1"/>
  <c r="K15" i="1"/>
  <c r="K27" i="1"/>
  <c r="L9" i="1"/>
  <c r="L15" i="1"/>
  <c r="L27" i="1"/>
  <c r="M9" i="1"/>
  <c r="M15" i="1"/>
  <c r="M27" i="1"/>
  <c r="N9" i="1"/>
  <c r="N15" i="1"/>
  <c r="N27" i="1"/>
  <c r="O9" i="1"/>
  <c r="O15" i="1"/>
  <c r="O27" i="1"/>
  <c r="R9" i="1"/>
  <c r="R15" i="1"/>
  <c r="R27" i="1"/>
  <c r="U9" i="1"/>
  <c r="W9" i="1"/>
  <c r="AC9" i="1"/>
  <c r="AJ9" i="1"/>
  <c r="AK9" i="1"/>
  <c r="AK15" i="1"/>
  <c r="AR15" i="1"/>
  <c r="C27" i="1"/>
  <c r="AS27" i="1"/>
  <c r="S28" i="1"/>
  <c r="E28" i="1"/>
  <c r="F28" i="1"/>
  <c r="G28" i="1"/>
  <c r="H28" i="1"/>
  <c r="I28" i="1"/>
  <c r="J28" i="1"/>
  <c r="K28" i="1"/>
  <c r="L28" i="1"/>
  <c r="M28" i="1"/>
  <c r="N28" i="1"/>
  <c r="O28" i="1"/>
  <c r="R28" i="1"/>
  <c r="C28" i="1"/>
  <c r="AS28" i="1"/>
  <c r="AS29" i="1"/>
  <c r="AS30" i="1"/>
  <c r="AS31" i="1"/>
  <c r="AS32" i="1"/>
  <c r="AS33" i="1"/>
  <c r="AS34" i="1"/>
  <c r="AL35" i="1"/>
  <c r="M35" i="1"/>
  <c r="F35" i="1"/>
  <c r="G35" i="1"/>
  <c r="H35" i="1"/>
  <c r="I35" i="1"/>
  <c r="J35" i="1"/>
  <c r="K35" i="1"/>
  <c r="L35" i="1"/>
  <c r="N35" i="1"/>
  <c r="O35" i="1"/>
  <c r="R35" i="1"/>
  <c r="S35" i="1"/>
  <c r="U35" i="1"/>
  <c r="W35" i="1"/>
  <c r="AC35" i="1"/>
  <c r="AJ35" i="1"/>
  <c r="AK35" i="1"/>
  <c r="AR35" i="1"/>
  <c r="D35" i="1"/>
  <c r="C35" i="1"/>
  <c r="P35" i="1"/>
  <c r="Q35" i="1"/>
  <c r="T35" i="1"/>
  <c r="V35" i="1"/>
  <c r="X35" i="1"/>
  <c r="Y35" i="1"/>
  <c r="Z35" i="1"/>
  <c r="AA35" i="1"/>
  <c r="AB35" i="1"/>
  <c r="AD35" i="1"/>
  <c r="AE35" i="1"/>
  <c r="AF35" i="1"/>
  <c r="AG35" i="1"/>
  <c r="AH35" i="1"/>
  <c r="AI35" i="1"/>
  <c r="AO35" i="1"/>
  <c r="AP35" i="1"/>
  <c r="AQ35" i="1"/>
  <c r="E35" i="1"/>
  <c r="AS35" i="1"/>
  <c r="AS36" i="1"/>
  <c r="AS37" i="1"/>
  <c r="AS38" i="1"/>
  <c r="F39" i="1"/>
  <c r="G39" i="1"/>
  <c r="H39" i="1"/>
  <c r="I39" i="1"/>
  <c r="J39" i="1"/>
  <c r="K39" i="1"/>
  <c r="L39" i="1"/>
  <c r="M39" i="1"/>
  <c r="N39" i="1"/>
  <c r="O39" i="1"/>
  <c r="R39" i="1"/>
  <c r="S39" i="1"/>
  <c r="U39" i="1"/>
  <c r="W39" i="1"/>
  <c r="AC39" i="1"/>
  <c r="AJ39" i="1"/>
  <c r="AK39" i="1"/>
  <c r="AL39" i="1"/>
  <c r="AR39" i="1"/>
  <c r="X39" i="1"/>
  <c r="Y39" i="1"/>
  <c r="Z39" i="1"/>
  <c r="D39" i="1"/>
  <c r="E39" i="1"/>
  <c r="P39" i="1"/>
  <c r="Q39" i="1"/>
  <c r="T39" i="1"/>
  <c r="V39" i="1"/>
  <c r="AA39" i="1"/>
  <c r="AB39" i="1"/>
  <c r="AD39" i="1"/>
  <c r="AE39" i="1"/>
  <c r="AF39" i="1"/>
  <c r="AG39" i="1"/>
  <c r="AH39" i="1"/>
  <c r="AI39" i="1"/>
  <c r="AO39" i="1"/>
  <c r="AP39" i="1"/>
  <c r="AQ39" i="1"/>
  <c r="AS39" i="1"/>
  <c r="AS40" i="1"/>
  <c r="S41" i="1"/>
  <c r="AL41" i="1"/>
  <c r="M41" i="1"/>
  <c r="E41" i="1"/>
  <c r="F41" i="1"/>
  <c r="G41" i="1"/>
  <c r="H41" i="1"/>
  <c r="I41" i="1"/>
  <c r="J41" i="1"/>
  <c r="K41" i="1"/>
  <c r="L41" i="1"/>
  <c r="N41" i="1"/>
  <c r="O41" i="1"/>
  <c r="R41" i="1"/>
  <c r="U41" i="1"/>
  <c r="W41" i="1"/>
  <c r="AC41" i="1"/>
  <c r="AJ41" i="1"/>
  <c r="AK41" i="1"/>
  <c r="AR41" i="1"/>
  <c r="C41" i="1"/>
  <c r="AS41" i="1"/>
  <c r="AS42" i="1"/>
  <c r="AS43" i="1"/>
  <c r="AS16" i="1"/>
  <c r="AS11" i="1"/>
  <c r="AS12" i="1"/>
  <c r="AS13" i="1"/>
  <c r="AS14" i="1"/>
  <c r="D15" i="1"/>
  <c r="AF15" i="1"/>
  <c r="P15" i="1"/>
  <c r="Q15" i="1"/>
  <c r="X15" i="1"/>
  <c r="Y15" i="1"/>
  <c r="Z15" i="1"/>
  <c r="AA15" i="1"/>
  <c r="AB15" i="1"/>
  <c r="AD15" i="1"/>
  <c r="AE15" i="1"/>
  <c r="AG15" i="1"/>
  <c r="AH15" i="1"/>
  <c r="AI15" i="1"/>
  <c r="AO15" i="1"/>
  <c r="AP15" i="1"/>
  <c r="AQ15" i="1"/>
  <c r="AS15" i="1"/>
  <c r="AS10" i="1"/>
  <c r="P9" i="1"/>
  <c r="Q9" i="1"/>
  <c r="X9" i="1"/>
  <c r="Y9" i="1"/>
  <c r="Z9" i="1"/>
  <c r="AA9" i="1"/>
  <c r="AB9" i="1"/>
  <c r="AD9" i="1"/>
  <c r="AE9" i="1"/>
  <c r="AF9" i="1"/>
  <c r="AG9" i="1"/>
  <c r="AH9" i="1"/>
  <c r="AI9" i="1"/>
  <c r="AO9" i="1"/>
  <c r="AP9" i="1"/>
  <c r="AQ9" i="1"/>
  <c r="AS9" i="1"/>
  <c r="C26" i="1"/>
  <c r="C15" i="1"/>
  <c r="C39" i="1"/>
</calcChain>
</file>

<file path=xl/sharedStrings.xml><?xml version="1.0" encoding="utf-8"?>
<sst xmlns="http://schemas.openxmlformats.org/spreadsheetml/2006/main" count="524" uniqueCount="314">
  <si>
    <t>E8. Participatory Design Process</t>
  </si>
  <si>
    <t>E9. Work-related Musculoskeletal Disorders</t>
  </si>
  <si>
    <t>E10. Human Computer Interaction</t>
  </si>
  <si>
    <t>E: Total Lecture Hours Required: 100</t>
  </si>
  <si>
    <t>C1. Anatomy</t>
  </si>
  <si>
    <t>C2. Physiology</t>
  </si>
  <si>
    <t>C3. Biomechanics and Anthropometry</t>
  </si>
  <si>
    <t>C4. Human Psychology</t>
  </si>
  <si>
    <t>C5. Organizational Design and Management</t>
  </si>
  <si>
    <t>K407 Human Physiology Lab</t>
  </si>
  <si>
    <t>K301*Biomechanics Lab (If workplace project chosen)</t>
  </si>
  <si>
    <t>K381 Psychology of Work</t>
  </si>
  <si>
    <t>K180W Introduction to Ergonomics</t>
  </si>
  <si>
    <t>K481 Activity related Musculaskeletal Disorders</t>
  </si>
  <si>
    <t>K482 Occupational Ergonomics and rehabilitation</t>
  </si>
  <si>
    <t>K382 Workplace health</t>
  </si>
  <si>
    <t>K303 Kinanthropometry</t>
  </si>
  <si>
    <t>13 (201)</t>
  </si>
  <si>
    <t>Pink highlight in column C refers to hours relevant but not reference to ergonomics</t>
  </si>
  <si>
    <t>JDA</t>
  </si>
  <si>
    <t>Function Seperation</t>
  </si>
  <si>
    <t>Function Allocation</t>
  </si>
  <si>
    <t>Task Analysis Techniques</t>
  </si>
  <si>
    <r>
      <t xml:space="preserve">Must be taught with </t>
    </r>
    <r>
      <rPr>
        <b/>
        <sz val="10"/>
        <color indexed="10"/>
        <rFont val="Arial"/>
      </rPr>
      <t>REFERENCE</t>
    </r>
    <r>
      <rPr>
        <sz val="10"/>
        <rFont val="Arial"/>
      </rPr>
      <t xml:space="preserve"> to and with examples from the practice of ergonomics.
One of 1), 2) or 3) and at least two others to be covered.</t>
    </r>
  </si>
  <si>
    <r>
      <t xml:space="preserve">Hours taught with </t>
    </r>
    <r>
      <rPr>
        <b/>
        <sz val="10"/>
        <color indexed="12"/>
        <rFont val="Arial"/>
      </rPr>
      <t>RELEVANCE</t>
    </r>
    <r>
      <rPr>
        <sz val="10"/>
        <color indexed="12"/>
        <rFont val="Arial"/>
      </rPr>
      <t xml:space="preserve"> to the practice of ergonomics.</t>
    </r>
  </si>
  <si>
    <t>User-Centered Design</t>
  </si>
  <si>
    <t>Ergonomics and Society</t>
  </si>
  <si>
    <t>Role of the ergonomist</t>
  </si>
  <si>
    <t>Responsibilities</t>
  </si>
  <si>
    <t>Ethics and Code of Practice</t>
  </si>
  <si>
    <t>Ethics Review</t>
  </si>
  <si>
    <t>Product  Liability</t>
  </si>
  <si>
    <t>Regulations - WCB</t>
  </si>
  <si>
    <t>Standards, Regulation, Codes</t>
  </si>
  <si>
    <t>Working with a Health &amp; Safety Committee</t>
  </si>
  <si>
    <t>Proposal Development</t>
  </si>
  <si>
    <t>Report Writing</t>
  </si>
  <si>
    <t xml:space="preserve">TOTAL </t>
  </si>
  <si>
    <t>K426 Neuromuscular Anatomy</t>
  </si>
  <si>
    <t>K308 Experiments and Models in Systems Physiology</t>
  </si>
  <si>
    <t>Notes</t>
  </si>
  <si>
    <t>Students choose between column E or F, but can take both</t>
  </si>
  <si>
    <t>B1. Work Evaluation and Investigation</t>
  </si>
  <si>
    <t xml:space="preserve">Totals in Column B account for total in required courses that are taught in relation to Ergonomics and do not include choice of 301/407 or electives </t>
  </si>
  <si>
    <t>A1. Ergonomics Approach</t>
  </si>
  <si>
    <t>A2. Ergonomics and Society</t>
  </si>
  <si>
    <t xml:space="preserve"> CERTIFICATION 240 HRS REQUIRED</t>
  </si>
  <si>
    <t xml:space="preserve">LAB WORK SUPPORTING </t>
  </si>
  <si>
    <t>AREA B  100 HRS REQUIRED</t>
  </si>
  <si>
    <t>C) HUMAN CHARACTERISTICS AT WORK</t>
  </si>
  <si>
    <t>Anatomy</t>
  </si>
  <si>
    <t>48 (326)</t>
  </si>
  <si>
    <t>Physiology</t>
  </si>
  <si>
    <t>36 (205)</t>
  </si>
  <si>
    <t>36 (306)</t>
  </si>
  <si>
    <t xml:space="preserve">Biomechanics </t>
  </si>
  <si>
    <t>26 (201)</t>
  </si>
  <si>
    <t>Anthropometry</t>
  </si>
  <si>
    <t>38 (303)</t>
  </si>
  <si>
    <t>Human Psychology</t>
  </si>
  <si>
    <t>33 (207)</t>
  </si>
  <si>
    <t>Display theory</t>
  </si>
  <si>
    <t>Information Processing</t>
  </si>
  <si>
    <t>Human Communication</t>
  </si>
  <si>
    <t>Human Error and Reliability</t>
  </si>
  <si>
    <t>Attention</t>
  </si>
  <si>
    <t>4 (304)</t>
  </si>
  <si>
    <t>Quantitative methods</t>
  </si>
  <si>
    <t>20 (201), 40 Stats</t>
  </si>
  <si>
    <r>
      <t>30</t>
    </r>
    <r>
      <rPr>
        <sz val="8"/>
        <rFont val="Arial"/>
      </rPr>
      <t xml:space="preserve"> (304)</t>
    </r>
  </si>
  <si>
    <t>Qualitative methods</t>
  </si>
  <si>
    <r>
      <t>6</t>
    </r>
    <r>
      <rPr>
        <sz val="8"/>
        <rFont val="Arial"/>
      </rPr>
      <t xml:space="preserve"> (304)</t>
    </r>
  </si>
  <si>
    <t>Systems Theory</t>
  </si>
  <si>
    <t>Canadian College for the Certification of Professional Ergonomists (CCPE) Educational Matrix Courses</t>
  </si>
  <si>
    <t>C6. Physical Environment of Work</t>
  </si>
  <si>
    <t>C: Total Lecture Hours Required:135</t>
  </si>
  <si>
    <t>D1. Quantitative and Qualitative Design and Analysis</t>
  </si>
  <si>
    <t>D2. Systems Theory</t>
  </si>
  <si>
    <t>D3. Technology</t>
  </si>
  <si>
    <t>D: Total Lecture Hours Required: 100</t>
  </si>
  <si>
    <t>Overall Total Lecture Hours Required: 600</t>
  </si>
  <si>
    <t>G: Total Field Work Required: 100</t>
  </si>
  <si>
    <t>350 hours required with specific reference to Ergonomics</t>
  </si>
  <si>
    <t>Retention and Comprehension</t>
  </si>
  <si>
    <t>Decision Making</t>
  </si>
  <si>
    <t>Experts and Expert Systems</t>
  </si>
  <si>
    <t>Org. design and Management</t>
  </si>
  <si>
    <t>History of Work Psycology</t>
  </si>
  <si>
    <t xml:space="preserve"> Socio-systems theory</t>
  </si>
  <si>
    <t>Shift work</t>
  </si>
  <si>
    <t>Organizational Cultures</t>
  </si>
  <si>
    <t>E2. Information Design</t>
  </si>
  <si>
    <t>Workplace Design</t>
  </si>
  <si>
    <t>Seating</t>
  </si>
  <si>
    <t>Office</t>
  </si>
  <si>
    <t>Industrial</t>
  </si>
  <si>
    <t>K402 Mechanical Behavior of Biological Tissues</t>
  </si>
  <si>
    <t>K415 Neural Control of Movement</t>
  </si>
  <si>
    <t>K448 Rehabilitation of Movement Control</t>
  </si>
  <si>
    <t>K375 Human Growth and Development</t>
  </si>
  <si>
    <t>CERTIFICATION 25 HRS REQUIRED</t>
  </si>
  <si>
    <t>B) ERGONOMICS APPROACHES TO PEOPLE AT WORK</t>
  </si>
  <si>
    <t>E3. Work Organization and Design</t>
  </si>
  <si>
    <t>E4. Health, Safety and Well-being</t>
  </si>
  <si>
    <t>E5. Training and Instruction</t>
  </si>
  <si>
    <t>E6. Occupational Hygiene</t>
  </si>
  <si>
    <t>E7. Architecture</t>
  </si>
  <si>
    <t>Ergonomics Approach</t>
  </si>
  <si>
    <t>Systems Design</t>
  </si>
  <si>
    <t>1 (142)</t>
  </si>
  <si>
    <t>Person-Process-Environment Model</t>
  </si>
  <si>
    <t>Risk ID,Assessment, Control Process</t>
  </si>
  <si>
    <t>WRMSD - checklists</t>
  </si>
  <si>
    <t>SNOOK</t>
  </si>
  <si>
    <t>RULA</t>
  </si>
  <si>
    <t>REBA</t>
  </si>
  <si>
    <t>NIOSH</t>
  </si>
  <si>
    <t>WATBAK</t>
  </si>
  <si>
    <t>EMG</t>
  </si>
  <si>
    <t>SNOOK UPPER LIMB</t>
  </si>
  <si>
    <t>GONIOMETERS</t>
  </si>
  <si>
    <t>FORCE ESTIMATION TECHNIQUES</t>
  </si>
  <si>
    <t>BORG Scales</t>
  </si>
  <si>
    <t>Psychophysics - theory</t>
  </si>
  <si>
    <t>Work Physiology analysis</t>
  </si>
  <si>
    <t>Work Psychology Methods</t>
  </si>
  <si>
    <t>Work Activity/Analysis</t>
  </si>
  <si>
    <t>FCE</t>
  </si>
  <si>
    <t>Functional Capacity Evaluation</t>
  </si>
  <si>
    <t>Work hardening</t>
  </si>
  <si>
    <t>Human Computer Interaction</t>
  </si>
  <si>
    <t>Theories, Principles</t>
  </si>
  <si>
    <t>1 (207)</t>
  </si>
  <si>
    <t>Guidelines, Conventions</t>
  </si>
  <si>
    <t>FIELD WORK - TOTAL</t>
  </si>
  <si>
    <t>CERTIFICATION 280 HRS REQUIRED</t>
  </si>
  <si>
    <t>TOTAL HOURS PER COURSE</t>
  </si>
  <si>
    <t>K461 Physiological Aspects of Aging</t>
  </si>
  <si>
    <t>K484 Physiology in Space</t>
  </si>
  <si>
    <r>
      <t xml:space="preserve">Hours taught with </t>
    </r>
    <r>
      <rPr>
        <b/>
        <sz val="10"/>
        <color indexed="12"/>
        <rFont val="Arial"/>
      </rPr>
      <t>RELEVANCE</t>
    </r>
    <r>
      <rPr>
        <sz val="10"/>
        <color indexed="12"/>
        <rFont val="Arial"/>
      </rPr>
      <t xml:space="preserve"> to the practice of ergonomics.
All topics must be covered at least at an introductory level.</t>
    </r>
  </si>
  <si>
    <t>Motivation, Attitude, Behavior</t>
  </si>
  <si>
    <t>Personnel Selection</t>
  </si>
  <si>
    <t>A3. Ethics and Code of Practice</t>
  </si>
  <si>
    <t>A: Total Lecture Hours Required: 25</t>
  </si>
  <si>
    <t>Force Gauges (Power/Pinch/Push/Pull)</t>
  </si>
  <si>
    <t>Force Transducers</t>
  </si>
  <si>
    <t>Ergonomic Interventions</t>
  </si>
  <si>
    <t>Solutions for RSI</t>
  </si>
  <si>
    <t>Solutions for MMH</t>
  </si>
  <si>
    <t>Visual/Auditory/Tactile Displays</t>
  </si>
  <si>
    <t>Controls</t>
  </si>
  <si>
    <t>Workstation design</t>
  </si>
  <si>
    <t>Environmental Controls</t>
  </si>
  <si>
    <t>Product design solutions</t>
  </si>
  <si>
    <t>HCI Solutions</t>
  </si>
  <si>
    <t>Organizational design solutions</t>
  </si>
  <si>
    <t>Other courses in Chem, Physc, Math are required but hours not added</t>
  </si>
  <si>
    <t>K496 Directed Studies (May be Ergonomic Related)</t>
  </si>
  <si>
    <t>Pink coding refers to hours which could be allocated as relevant to ergonomics for section E (calculations have not been made for sections where ergonomic relevant courses meet total hours (Section A,C,D)</t>
  </si>
  <si>
    <t xml:space="preserve">All students must take courses in columns C and D </t>
  </si>
  <si>
    <t>Active Rehabiliation Students must take columns L M and N in addition to C and D</t>
  </si>
  <si>
    <t>Performance Appraisal</t>
  </si>
  <si>
    <t>Work Stress</t>
  </si>
  <si>
    <t>Physical Environment of Work - Theory</t>
  </si>
  <si>
    <t>Temperature</t>
  </si>
  <si>
    <t>Vibration</t>
  </si>
  <si>
    <t>Noise</t>
  </si>
  <si>
    <t>Light</t>
  </si>
  <si>
    <t>Radiation</t>
  </si>
  <si>
    <t>Hyperbaric</t>
  </si>
  <si>
    <t>High Altitude</t>
  </si>
  <si>
    <t>CERTIFICATION 135 HRS REQUIRED</t>
  </si>
  <si>
    <t>D) SUPPORTING COURSES</t>
  </si>
  <si>
    <t>Quant &amp; Qual Design &amp; Analysis</t>
  </si>
  <si>
    <t>User trial design</t>
  </si>
  <si>
    <t>Watbak/2D, 3D modeling systems</t>
  </si>
  <si>
    <t>Metabolic Rate Monitors</t>
  </si>
  <si>
    <t>Heart Rate Monitors</t>
  </si>
  <si>
    <t>Electronic Goniometers</t>
  </si>
  <si>
    <t>Video Analysis</t>
  </si>
  <si>
    <t>Reaction Time/Movement Time</t>
  </si>
  <si>
    <t>BOS System</t>
  </si>
  <si>
    <t xml:space="preserve">Light Meters </t>
  </si>
  <si>
    <t>Radiation  (G-M, scintillation,dosimeters)</t>
  </si>
  <si>
    <t>Acelerometers</t>
  </si>
  <si>
    <t>Aerobic capacity</t>
  </si>
  <si>
    <t>Audiometry</t>
  </si>
  <si>
    <t xml:space="preserve"> </t>
  </si>
  <si>
    <t>* if ergo related</t>
  </si>
  <si>
    <t>TOTAL HOURS</t>
  </si>
  <si>
    <t>Sound Level Meters/Dosiometers</t>
  </si>
  <si>
    <t>WetBulb/Dry Bulb</t>
  </si>
  <si>
    <r>
      <t>Hours allocated in sections A,B and E</t>
    </r>
    <r>
      <rPr>
        <b/>
        <sz val="10"/>
        <rFont val="Arial"/>
        <family val="2"/>
      </rPr>
      <t xml:space="preserve"> only include hours taught</t>
    </r>
    <r>
      <rPr>
        <sz val="10"/>
        <rFont val="Arial"/>
      </rPr>
      <t xml:space="preserve"> in reference to ergonomics are shown in row 27</t>
    </r>
  </si>
  <si>
    <t>Total hours in columnAC includes al courses including all electives</t>
  </si>
  <si>
    <t>Total w REFERENCE or RELEVANCE to Ergo/Human Factors</t>
  </si>
  <si>
    <t>Total w REFERENCE to Ergo/Human Factors</t>
  </si>
  <si>
    <t>3 (340)</t>
  </si>
  <si>
    <t>30 (305/306)</t>
  </si>
  <si>
    <t>6(142)</t>
  </si>
  <si>
    <r>
      <t xml:space="preserve">Must be taught with </t>
    </r>
    <r>
      <rPr>
        <b/>
        <sz val="10"/>
        <color indexed="10"/>
        <rFont val="Arial"/>
      </rPr>
      <t>REFERENCE</t>
    </r>
    <r>
      <rPr>
        <sz val="10"/>
        <rFont val="Arial"/>
      </rPr>
      <t xml:space="preserve"> to and with examples from the practice of ergonomics.
All topics must be covered at least at an introductory level.</t>
    </r>
  </si>
  <si>
    <t>Work Evaluation and Investigation - Theory</t>
  </si>
  <si>
    <t xml:space="preserve">MMH - Theory </t>
  </si>
  <si>
    <t>K310* Exercise/Work Physiology</t>
  </si>
  <si>
    <t>K343 Active Health Assessment and Programming</t>
  </si>
  <si>
    <t>TOPIC AREA</t>
  </si>
  <si>
    <t>A) ERGONOMICS</t>
  </si>
  <si>
    <t>Note: Topics in this section must be taught with reference to ergonomics</t>
  </si>
  <si>
    <r>
      <t xml:space="preserve">Must be taught with </t>
    </r>
    <r>
      <rPr>
        <b/>
        <sz val="10"/>
        <color indexed="10"/>
        <rFont val="Arial"/>
      </rPr>
      <t>REFERENCE</t>
    </r>
    <r>
      <rPr>
        <sz val="10"/>
        <rFont val="Arial"/>
      </rPr>
      <t xml:space="preserve"> to and with examples from the practice of ergonomics.</t>
    </r>
  </si>
  <si>
    <t>Co-op</t>
  </si>
  <si>
    <t>Columns O to AB are electives of which 4 must be chosen</t>
  </si>
  <si>
    <t>8 (201)</t>
  </si>
  <si>
    <t>In-depth Systems Design</t>
  </si>
  <si>
    <r>
      <t>4</t>
    </r>
    <r>
      <rPr>
        <sz val="8"/>
        <rFont val="Arial"/>
      </rPr>
      <t xml:space="preserve"> (207)</t>
    </r>
  </si>
  <si>
    <t>Technology</t>
  </si>
  <si>
    <t>The computer Interface</t>
  </si>
  <si>
    <t>Input/Output devices</t>
  </si>
  <si>
    <t>5 (207)</t>
  </si>
  <si>
    <t>WWW</t>
  </si>
  <si>
    <t>CSCW</t>
  </si>
  <si>
    <t>Vitual Reality</t>
  </si>
  <si>
    <t>CERTIFICATION 100 HRS REQUIRED</t>
  </si>
  <si>
    <t>E)  APPLICATION AREAS FOR ERGONOMICS</t>
  </si>
  <si>
    <t>Product</t>
  </si>
  <si>
    <t xml:space="preserve">Organizational </t>
  </si>
  <si>
    <t>Environmental</t>
  </si>
  <si>
    <t>2(142)</t>
  </si>
  <si>
    <t>Information Design</t>
  </si>
  <si>
    <t>Signage</t>
  </si>
  <si>
    <t>Displays</t>
  </si>
  <si>
    <t>Warnings</t>
  </si>
  <si>
    <t>Wayfindng</t>
  </si>
  <si>
    <t>Work Org and Design</t>
  </si>
  <si>
    <t>Health Safety and Well-Being</t>
  </si>
  <si>
    <t xml:space="preserve">  </t>
  </si>
  <si>
    <t>Training and Instruction</t>
  </si>
  <si>
    <t>Occupational Hygiene</t>
  </si>
  <si>
    <t>Sick Building Syndrome</t>
  </si>
  <si>
    <t>Architecture</t>
  </si>
  <si>
    <t>Participatory Design Process</t>
  </si>
  <si>
    <t>Work-related MS Disorders</t>
  </si>
  <si>
    <t>Common Injuries</t>
  </si>
  <si>
    <t>36(241)</t>
  </si>
  <si>
    <t>Epidemiological Studies</t>
  </si>
  <si>
    <t>Risk factor Identification</t>
  </si>
  <si>
    <t>Pain and healing</t>
  </si>
  <si>
    <t>1(143)</t>
  </si>
  <si>
    <r>
      <t xml:space="preserve">Hours taught with </t>
    </r>
    <r>
      <rPr>
        <b/>
        <sz val="10"/>
        <color indexed="12"/>
        <rFont val="Arial"/>
      </rPr>
      <t>RELEVANCE</t>
    </r>
    <r>
      <rPr>
        <sz val="10"/>
        <color indexed="12"/>
        <rFont val="Arial"/>
      </rPr>
      <t xml:space="preserve"> to the practice of ergonomics.
One of 1), 2) or 3) and at least two others to be covered.</t>
    </r>
  </si>
  <si>
    <t xml:space="preserve">Areas  of Knowledge </t>
  </si>
  <si>
    <t>Thermistors/Thermocouples</t>
  </si>
  <si>
    <t>K498 Directed Studies (May be Ergonomic Related)</t>
  </si>
  <si>
    <t xml:space="preserve">Notes:  </t>
  </si>
  <si>
    <t>HTA</t>
  </si>
  <si>
    <t>Link Analysis</t>
  </si>
  <si>
    <t>Prose</t>
  </si>
  <si>
    <t>Process Flow Diagrams</t>
  </si>
  <si>
    <t>Time Studies</t>
  </si>
  <si>
    <t>Hazard Evaluation</t>
  </si>
  <si>
    <t>Intro to Ergonomic Design</t>
  </si>
  <si>
    <t>The industrial design process</t>
  </si>
  <si>
    <t>Intro to User Trials</t>
  </si>
  <si>
    <t>Instrumentation</t>
  </si>
  <si>
    <t>B2. Work Activity/Analysis</t>
  </si>
  <si>
    <t>B3. Introduction to Ergonomic Design</t>
  </si>
  <si>
    <t>B4. Instrumentation</t>
  </si>
  <si>
    <t>B5. Ergonomic Interventions</t>
  </si>
  <si>
    <t>B: Total Lecture Hours Required: 240</t>
  </si>
  <si>
    <t>E1. Workplace Design</t>
  </si>
  <si>
    <t xml:space="preserve">Course Number and Lecture Hours </t>
  </si>
  <si>
    <t>Ergonomics certificate students complete columns G to J in addition to C D (E and/or F) L M and N.  K is recommended but not required</t>
  </si>
  <si>
    <r>
      <t xml:space="preserve">Hours allocated in sections A,B and E  include hours </t>
    </r>
    <r>
      <rPr>
        <b/>
        <sz val="10"/>
        <rFont val="Arial"/>
        <family val="2"/>
      </rPr>
      <t>with relevance and taught</t>
    </r>
    <r>
      <rPr>
        <sz val="10"/>
        <rFont val="Arial"/>
      </rPr>
      <t xml:space="preserve"> in reference to ergonomics are shown in row 28</t>
    </r>
  </si>
  <si>
    <t>LOWER  REQ'D 142,143 201, 205, 207, BISC101, CHEM121,122,281,STAT201,MBB,MATH,PHYS</t>
  </si>
  <si>
    <t>Active Rehab Req'd 110, 140, 241</t>
  </si>
  <si>
    <t>K420 Special Topics 1</t>
  </si>
  <si>
    <t>K421 Special Topics 2</t>
  </si>
  <si>
    <t>K422 Special Topics 3</t>
  </si>
  <si>
    <t>K423 Special Topics 4</t>
  </si>
  <si>
    <t xml:space="preserve">BPK 431 - Integrative Cancer Biology </t>
  </si>
  <si>
    <t xml:space="preserve">BPK 432 - Physiological Basis of Temperature Regulation </t>
  </si>
  <si>
    <t xml:space="preserve">BPK 443 - Advanced Exercise Prescription </t>
  </si>
  <si>
    <t xml:space="preserve">BPK 444 - Cardiac Disease: Pathophysiology and Assessment </t>
  </si>
  <si>
    <t xml:space="preserve">BPK 445 - Advanced Cardiac Rehabilitation </t>
  </si>
  <si>
    <t xml:space="preserve">BPK 446 - Neurological Disorders </t>
  </si>
  <si>
    <t>FILL IN ELECTIVES</t>
  </si>
  <si>
    <t>K311 Applied Human Nutrition</t>
  </si>
  <si>
    <t>K312 Nutrition for Fitness and Sport</t>
  </si>
  <si>
    <t>BPK401 Muscle Biomechanics</t>
  </si>
  <si>
    <t xml:space="preserve">BPK 412 - Molecular Cardiac Physiology </t>
  </si>
  <si>
    <t xml:space="preserve">BPK 417W - Obesity, Adipocyte Function and Weight Management </t>
  </si>
  <si>
    <t>Yellow required by all BPK  Majors</t>
  </si>
  <si>
    <t>Blue required by Active Rehabilitation Stream</t>
  </si>
  <si>
    <t>Green required by Ergonomics Certificate</t>
  </si>
  <si>
    <t>UPPER  REQ'D 304W, 305, 306, 326, 340 (Note 310 separate column)</t>
  </si>
  <si>
    <t>F: Total Laboratory Hours Required: 100 *with reference to ergonomics</t>
  </si>
  <si>
    <t>Feildwork hours include 480 hr of coop</t>
  </si>
  <si>
    <t>3(241)</t>
  </si>
  <si>
    <t>INSTRUCTIONS FOR USING THE CCCPE MATRIX</t>
  </si>
  <si>
    <t xml:space="preserve">The matrix was developed to assist SFU students in their applications to CCCPE.  This document has NOT been offically approved by CCCPE (as they do not accredit programs).  </t>
  </si>
  <si>
    <t>The hours listed under each course are estimates and may vary from year to year</t>
  </si>
  <si>
    <t>The hours for the Ergonomics certificate course have been carefully allocated and it is recommended you stick with these</t>
  </si>
  <si>
    <t>The hours for other courses may be more variable</t>
  </si>
  <si>
    <t>The Occupational Ergonomics Certificate Program will help you meet the requirements if you carefully choose projects, coops and elective courses which are ergonomics related</t>
  </si>
  <si>
    <t>Lab hours are currently short of the required.  Choosing ergonomics related projects for courses which are lab related will fill these hours</t>
  </si>
  <si>
    <t>IMPORTANT NOTES</t>
  </si>
  <si>
    <t>INSTRUCTIONS</t>
  </si>
  <si>
    <t>There are two tabs: CCCPE Matrix provides the overview of all hours, "By Course" is a finer breakdown of estimations of hours by topic in each BPK course</t>
  </si>
  <si>
    <t>Make a copy of the file and work on the the copy keeping the original for further reference if needed</t>
  </si>
  <si>
    <t>Work in the "By Course" tab and your results will show in in the CCCPE Matrix</t>
  </si>
  <si>
    <t>Remove any courses you have not taken</t>
  </si>
  <si>
    <t>Add any courses you have taken (electives, directed studies etc.)</t>
  </si>
  <si>
    <t>Adjust coop hours under Field work (note that it is current set at 480)</t>
  </si>
  <si>
    <t>Note that for columns with multiple course (lower req'd etc.) the total hours on the CCCPE tab are not linked and have been entered by hand.  Adjust these if you can justify it</t>
  </si>
  <si>
    <t>If you have questions about the Matrix you can contact aarnolda@sfu.ca  Questions about the application procedure should be directed to the Certification Board</t>
  </si>
  <si>
    <t xml:space="preserve">These are the CCCPE requirements as of Summer 2016.  The requirements are being reviewed and it is expected that the "Ergonomic reference" requirement will be relaxed.  </t>
  </si>
  <si>
    <t>The two greyed out rows (rows 27 and 28 compared "referenced to related" and can be ignored for now)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</si>
</sst>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ont>
    <font>
      <b/>
      <sz val="10"/>
      <name val="Arial"/>
      <family val="2"/>
    </font>
    <font>
      <sz val="10"/>
      <color indexed="12"/>
      <name val="Arial"/>
    </font>
    <font>
      <b/>
      <sz val="10"/>
      <color indexed="12"/>
      <name val="Arial"/>
    </font>
    <font>
      <b/>
      <sz val="12"/>
      <color indexed="8"/>
      <name val="Arial"/>
    </font>
    <font>
      <b/>
      <sz val="9"/>
      <color indexed="12"/>
      <name val="Arial"/>
    </font>
    <font>
      <b/>
      <sz val="10"/>
      <color indexed="10"/>
      <name val="Arial"/>
    </font>
    <font>
      <b/>
      <sz val="10"/>
      <color indexed="8"/>
      <name val="Arial"/>
    </font>
    <font>
      <sz val="8"/>
      <name val="Verdana"/>
    </font>
    <font>
      <b/>
      <sz val="8"/>
      <name val="Arial"/>
      <family val="2"/>
    </font>
    <font>
      <sz val="8"/>
      <name val="Arial"/>
    </font>
    <font>
      <b/>
      <sz val="12"/>
      <name val="Arial"/>
    </font>
    <font>
      <b/>
      <sz val="8"/>
      <color indexed="10"/>
      <name val="Arial"/>
      <family val="2"/>
    </font>
    <font>
      <sz val="8"/>
      <color indexed="17"/>
      <name val="Arial"/>
      <family val="2"/>
    </font>
    <font>
      <sz val="8"/>
      <color indexed="10"/>
      <name val="Arial"/>
      <family val="2"/>
    </font>
    <font>
      <b/>
      <sz val="8"/>
      <color indexed="17"/>
      <name val="Arial"/>
      <family val="2"/>
    </font>
    <font>
      <b/>
      <sz val="8"/>
      <color indexed="20"/>
      <name val="Arial"/>
      <family val="2"/>
    </font>
    <font>
      <b/>
      <sz val="12"/>
      <name val="Arial"/>
      <family val="2"/>
    </font>
    <font>
      <b/>
      <sz val="22"/>
      <name val="Arial"/>
      <family val="2"/>
    </font>
    <font>
      <sz val="9"/>
      <name val="Arial"/>
      <family val="2"/>
    </font>
    <font>
      <sz val="9"/>
      <color indexed="12"/>
      <name val="Arial"/>
      <family val="2"/>
    </font>
    <font>
      <b/>
      <sz val="9"/>
      <name val="Arial"/>
      <family val="2"/>
    </font>
    <font>
      <sz val="10"/>
      <name val="Arial"/>
      <family val="2"/>
    </font>
    <font>
      <b/>
      <sz val="11"/>
      <color rgb="FFFF0000"/>
      <name val="Arial"/>
      <family val="2"/>
    </font>
    <font>
      <sz val="8"/>
      <name val="Arial"/>
      <family val="2"/>
    </font>
  </fonts>
  <fills count="3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53"/>
        <bgColor indexed="64"/>
      </patternFill>
    </fill>
    <fill>
      <patternFill patternType="solid">
        <fgColor indexed="50"/>
        <bgColor indexed="64"/>
      </patternFill>
    </fill>
    <fill>
      <patternFill patternType="solid">
        <fgColor indexed="40"/>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8"/>
        <bgColor indexed="64"/>
      </patternFill>
    </fill>
    <fill>
      <patternFill patternType="solid">
        <fgColor rgb="FF00CCFF"/>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6"/>
        <bgColor indexed="64"/>
      </patternFill>
    </fill>
    <fill>
      <patternFill patternType="solid">
        <fgColor rgb="FFFF66CC"/>
        <bgColor indexed="64"/>
      </patternFill>
    </fill>
    <fill>
      <patternFill patternType="solid">
        <fgColor rgb="FF00FFCC"/>
        <bgColor indexed="64"/>
      </patternFill>
    </fill>
    <fill>
      <patternFill patternType="solid">
        <fgColor rgb="FFFF6600"/>
        <bgColor indexed="64"/>
      </patternFill>
    </fill>
    <fill>
      <patternFill patternType="solid">
        <fgColor theme="0" tint="-0.14999847407452621"/>
        <bgColor indexed="64"/>
      </patternFill>
    </fill>
    <fill>
      <patternFill patternType="solid">
        <fgColor rgb="FF33CCFF"/>
        <bgColor indexed="64"/>
      </patternFill>
    </fill>
    <fill>
      <patternFill patternType="solid">
        <fgColor rgb="FF00FF0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4">
    <xf numFmtId="0" fontId="0" fillId="0" borderId="0" xfId="0"/>
    <xf numFmtId="0" fontId="1" fillId="2" borderId="0" xfId="0" applyFont="1" applyFill="1" applyAlignment="1">
      <alignment vertical="center"/>
    </xf>
    <xf numFmtId="0" fontId="0" fillId="2" borderId="0" xfId="0" applyFill="1" applyAlignment="1">
      <alignment vertical="center"/>
    </xf>
    <xf numFmtId="0" fontId="0" fillId="2" borderId="0" xfId="0" applyFill="1"/>
    <xf numFmtId="0" fontId="0" fillId="0" borderId="0" xfId="0" applyAlignment="1">
      <alignment vertical="center"/>
    </xf>
    <xf numFmtId="0" fontId="2" fillId="0" borderId="0" xfId="0" applyFont="1" applyAlignment="1">
      <alignment vertical="center"/>
    </xf>
    <xf numFmtId="0" fontId="3" fillId="9" borderId="6" xfId="0" applyFont="1" applyFill="1" applyBorder="1" applyAlignment="1">
      <alignment vertical="center" wrapText="1"/>
    </xf>
    <xf numFmtId="0" fontId="2" fillId="12" borderId="2" xfId="0" applyFont="1" applyFill="1" applyBorder="1" applyAlignment="1">
      <alignment vertical="center" wrapText="1"/>
    </xf>
    <xf numFmtId="0" fontId="2" fillId="12" borderId="2" xfId="0" applyFont="1" applyFill="1" applyBorder="1" applyAlignment="1">
      <alignment horizontal="left" vertical="center" wrapText="1"/>
    </xf>
    <xf numFmtId="0" fontId="1" fillId="14" borderId="6" xfId="0" applyFont="1" applyFill="1" applyBorder="1" applyAlignment="1">
      <alignment vertical="center" wrapText="1"/>
    </xf>
    <xf numFmtId="0" fontId="2" fillId="15" borderId="2" xfId="0" applyFont="1" applyFill="1" applyBorder="1" applyAlignment="1">
      <alignment horizontal="left" vertical="center" wrapText="1"/>
    </xf>
    <xf numFmtId="0" fontId="2" fillId="16" borderId="2" xfId="0" applyFont="1" applyFill="1" applyBorder="1" applyAlignment="1">
      <alignment horizontal="left" vertical="center" wrapText="1"/>
    </xf>
    <xf numFmtId="0" fontId="0" fillId="0" borderId="0" xfId="0" applyFill="1" applyAlignment="1">
      <alignment vertical="center"/>
    </xf>
    <xf numFmtId="0" fontId="1" fillId="0" borderId="0" xfId="0" applyFont="1" applyAlignment="1">
      <alignment vertical="center"/>
    </xf>
    <xf numFmtId="0" fontId="10" fillId="7" borderId="6" xfId="0" applyFont="1" applyFill="1" applyBorder="1" applyAlignment="1">
      <alignment horizontal="center"/>
    </xf>
    <xf numFmtId="0" fontId="10" fillId="0" borderId="6" xfId="0" applyFont="1" applyFill="1" applyBorder="1" applyAlignment="1">
      <alignment horizontal="center"/>
    </xf>
    <xf numFmtId="0" fontId="10" fillId="0" borderId="6" xfId="0" applyFont="1" applyFill="1" applyBorder="1" applyAlignment="1"/>
    <xf numFmtId="0" fontId="11" fillId="0" borderId="6" xfId="0" applyFont="1" applyFill="1" applyBorder="1" applyAlignment="1">
      <alignment horizontal="center"/>
    </xf>
    <xf numFmtId="0" fontId="11" fillId="7" borderId="6" xfId="0" applyFont="1" applyFill="1" applyBorder="1" applyAlignment="1">
      <alignment horizontal="center"/>
    </xf>
    <xf numFmtId="0" fontId="11" fillId="0" borderId="6" xfId="0" applyFont="1" applyFill="1" applyBorder="1"/>
    <xf numFmtId="0" fontId="11" fillId="0" borderId="2" xfId="0" applyFont="1" applyFill="1" applyBorder="1" applyAlignment="1">
      <alignment horizontal="center"/>
    </xf>
    <xf numFmtId="0" fontId="10" fillId="5" borderId="6" xfId="0" applyFont="1" applyFill="1" applyBorder="1" applyAlignment="1">
      <alignment horizontal="center" textRotation="60"/>
    </xf>
    <xf numFmtId="0" fontId="10" fillId="7" borderId="6" xfId="0" applyFont="1" applyFill="1" applyBorder="1" applyAlignment="1">
      <alignment horizontal="center" textRotation="60"/>
    </xf>
    <xf numFmtId="0" fontId="10" fillId="0" borderId="6" xfId="0" applyFont="1" applyFill="1" applyBorder="1" applyAlignment="1">
      <alignment horizontal="center" textRotation="60"/>
    </xf>
    <xf numFmtId="0" fontId="10" fillId="0" borderId="6" xfId="0" applyFont="1" applyFill="1" applyBorder="1" applyAlignment="1">
      <alignment textRotation="60"/>
    </xf>
    <xf numFmtId="164" fontId="1" fillId="0" borderId="0" xfId="0" applyNumberFormat="1" applyFont="1" applyAlignment="1">
      <alignment vertical="center"/>
    </xf>
    <xf numFmtId="0" fontId="0" fillId="0" borderId="6" xfId="0" applyBorder="1"/>
    <xf numFmtId="0" fontId="0" fillId="0" borderId="6" xfId="0" applyFill="1" applyBorder="1"/>
    <xf numFmtId="0" fontId="11" fillId="0" borderId="6" xfId="0" applyFont="1" applyFill="1" applyBorder="1" applyAlignment="1"/>
    <xf numFmtId="0" fontId="12" fillId="0" borderId="6" xfId="0" applyFont="1" applyBorder="1"/>
    <xf numFmtId="0" fontId="12" fillId="0" borderId="6" xfId="0" applyFont="1" applyFill="1" applyBorder="1" applyAlignment="1">
      <alignment horizontal="center"/>
    </xf>
    <xf numFmtId="0" fontId="12" fillId="0" borderId="6" xfId="0" applyFont="1" applyFill="1" applyBorder="1"/>
    <xf numFmtId="0" fontId="12" fillId="0" borderId="6" xfId="0" applyFont="1" applyFill="1" applyBorder="1" applyAlignment="1"/>
    <xf numFmtId="0" fontId="12" fillId="0" borderId="2" xfId="0" applyFont="1" applyFill="1" applyBorder="1" applyAlignment="1">
      <alignment horizontal="center"/>
    </xf>
    <xf numFmtId="0" fontId="10" fillId="0" borderId="6" xfId="0" applyFont="1" applyBorder="1"/>
    <xf numFmtId="0" fontId="11" fillId="0" borderId="6" xfId="0" applyFont="1" applyBorder="1"/>
    <xf numFmtId="0" fontId="14" fillId="0" borderId="6" xfId="0" applyFont="1" applyBorder="1" applyAlignment="1">
      <alignment horizontal="center"/>
    </xf>
    <xf numFmtId="0" fontId="0" fillId="7" borderId="6" xfId="0" applyFill="1" applyBorder="1" applyAlignment="1">
      <alignment horizontal="right"/>
    </xf>
    <xf numFmtId="0" fontId="11" fillId="0" borderId="6" xfId="0" applyFont="1" applyBorder="1" applyAlignment="1">
      <alignment horizontal="center"/>
    </xf>
    <xf numFmtId="0" fontId="0" fillId="0" borderId="6" xfId="0" applyFill="1" applyBorder="1" applyAlignment="1">
      <alignment horizontal="right"/>
    </xf>
    <xf numFmtId="0" fontId="10" fillId="0" borderId="6" xfId="0" applyFont="1" applyBorder="1" applyAlignment="1">
      <alignment horizontal="left"/>
    </xf>
    <xf numFmtId="0" fontId="2" fillId="0" borderId="6" xfId="0" applyFont="1" applyFill="1" applyBorder="1"/>
    <xf numFmtId="0" fontId="11" fillId="0" borderId="6" xfId="0" applyFont="1" applyBorder="1" applyAlignment="1">
      <alignment horizontal="right"/>
    </xf>
    <xf numFmtId="0" fontId="2" fillId="5" borderId="0" xfId="0" applyFont="1" applyFill="1"/>
    <xf numFmtId="0" fontId="10" fillId="7" borderId="6" xfId="0" applyFont="1" applyFill="1" applyBorder="1" applyAlignment="1">
      <alignment horizontal="right"/>
    </xf>
    <xf numFmtId="0" fontId="11" fillId="7" borderId="6" xfId="0" applyFont="1" applyFill="1" applyBorder="1" applyAlignment="1">
      <alignment horizontal="right"/>
    </xf>
    <xf numFmtId="0" fontId="11" fillId="0" borderId="6" xfId="0" applyFont="1" applyFill="1" applyBorder="1" applyAlignment="1">
      <alignment horizontal="right"/>
    </xf>
    <xf numFmtId="0" fontId="10" fillId="0" borderId="6" xfId="0" applyFont="1" applyFill="1" applyBorder="1" applyAlignment="1">
      <alignment horizontal="right"/>
    </xf>
    <xf numFmtId="0" fontId="1" fillId="7" borderId="6" xfId="0" applyFont="1" applyFill="1" applyBorder="1" applyAlignment="1">
      <alignment horizontal="right"/>
    </xf>
    <xf numFmtId="0" fontId="10" fillId="0" borderId="6" xfId="0" applyFont="1" applyBorder="1" applyAlignment="1">
      <alignment horizontal="right"/>
    </xf>
    <xf numFmtId="0" fontId="11" fillId="0" borderId="1" xfId="0" applyFont="1" applyBorder="1" applyAlignment="1">
      <alignment horizontal="right"/>
    </xf>
    <xf numFmtId="0" fontId="11" fillId="7"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xf numFmtId="0" fontId="11" fillId="0" borderId="1" xfId="0" applyFont="1" applyFill="1" applyBorder="1" applyAlignment="1"/>
    <xf numFmtId="0" fontId="11" fillId="0" borderId="6" xfId="0" applyFont="1" applyBorder="1" applyAlignment="1">
      <alignment horizontal="left"/>
    </xf>
    <xf numFmtId="0" fontId="1" fillId="0" borderId="6" xfId="0" applyFont="1" applyFill="1" applyBorder="1" applyAlignment="1">
      <alignment horizontal="right"/>
    </xf>
    <xf numFmtId="0" fontId="1" fillId="0" borderId="6" xfId="0" applyFont="1" applyFill="1" applyBorder="1" applyAlignment="1">
      <alignment horizontal="center"/>
    </xf>
    <xf numFmtId="0" fontId="10" fillId="6" borderId="6" xfId="0" applyFont="1" applyFill="1" applyBorder="1" applyAlignment="1">
      <alignment horizontal="center"/>
    </xf>
    <xf numFmtId="0" fontId="15" fillId="0" borderId="6" xfId="0" applyFont="1" applyBorder="1" applyAlignment="1">
      <alignment horizontal="center"/>
    </xf>
    <xf numFmtId="0" fontId="16" fillId="0" borderId="6" xfId="0" applyFont="1" applyBorder="1" applyAlignment="1">
      <alignment horizontal="center"/>
    </xf>
    <xf numFmtId="0" fontId="2" fillId="7" borderId="6" xfId="0" applyFont="1" applyFill="1" applyBorder="1"/>
    <xf numFmtId="0" fontId="2" fillId="0" borderId="6" xfId="0" applyFont="1" applyBorder="1"/>
    <xf numFmtId="0" fontId="17" fillId="0" borderId="6" xfId="0" applyFont="1" applyFill="1" applyBorder="1" applyAlignment="1">
      <alignment horizontal="center"/>
    </xf>
    <xf numFmtId="0" fontId="14" fillId="0" borderId="6" xfId="0" applyFont="1" applyBorder="1" applyAlignment="1">
      <alignment horizontal="right"/>
    </xf>
    <xf numFmtId="0" fontId="10" fillId="4" borderId="6" xfId="0" applyFont="1" applyFill="1" applyBorder="1" applyAlignment="1">
      <alignment horizontal="center"/>
    </xf>
    <xf numFmtId="0" fontId="10" fillId="0" borderId="6" xfId="0" applyFont="1" applyFill="1" applyBorder="1"/>
    <xf numFmtId="0" fontId="10" fillId="4" borderId="6" xfId="0" applyFont="1" applyFill="1" applyBorder="1" applyAlignment="1">
      <alignment horizontal="right"/>
    </xf>
    <xf numFmtId="0" fontId="1" fillId="0" borderId="6" xfId="0" applyFont="1" applyFill="1" applyBorder="1"/>
    <xf numFmtId="0" fontId="10" fillId="6" borderId="6" xfId="0" applyFont="1" applyFill="1" applyBorder="1" applyAlignment="1">
      <alignment horizontal="center" textRotation="60"/>
    </xf>
    <xf numFmtId="0" fontId="12" fillId="0" borderId="0" xfId="0" applyFont="1" applyAlignment="1">
      <alignment horizontal="center" vertical="center"/>
    </xf>
    <xf numFmtId="0" fontId="11" fillId="8" borderId="6" xfId="0" applyFont="1" applyFill="1" applyBorder="1" applyAlignment="1">
      <alignment horizontal="center"/>
    </xf>
    <xf numFmtId="0" fontId="10" fillId="8" borderId="6" xfId="0" applyFont="1" applyFill="1" applyBorder="1" applyAlignment="1">
      <alignment horizontal="center"/>
    </xf>
    <xf numFmtId="0" fontId="11" fillId="8" borderId="6" xfId="0" applyFont="1" applyFill="1" applyBorder="1" applyAlignment="1">
      <alignment horizontal="right"/>
    </xf>
    <xf numFmtId="0" fontId="11" fillId="8" borderId="1" xfId="0" applyFont="1" applyFill="1" applyBorder="1" applyAlignment="1">
      <alignment horizontal="center"/>
    </xf>
    <xf numFmtId="0" fontId="1" fillId="8" borderId="6" xfId="0" applyFont="1" applyFill="1" applyBorder="1" applyAlignment="1">
      <alignment horizontal="center"/>
    </xf>
    <xf numFmtId="0" fontId="11" fillId="13" borderId="6" xfId="0" applyFont="1" applyFill="1" applyBorder="1" applyAlignment="1">
      <alignment horizontal="center"/>
    </xf>
    <xf numFmtId="0" fontId="10" fillId="13" borderId="6" xfId="0" applyFont="1" applyFill="1" applyBorder="1" applyAlignment="1"/>
    <xf numFmtId="0" fontId="2" fillId="0" borderId="6" xfId="0" applyFont="1" applyFill="1" applyBorder="1" applyAlignment="1">
      <alignment horizontal="center"/>
    </xf>
    <xf numFmtId="0" fontId="2" fillId="0" borderId="6" xfId="0" applyFont="1" applyFill="1" applyBorder="1" applyAlignment="1"/>
    <xf numFmtId="0" fontId="2" fillId="0" borderId="2" xfId="0" applyFont="1" applyFill="1" applyBorder="1" applyAlignment="1">
      <alignment horizontal="center"/>
    </xf>
    <xf numFmtId="0" fontId="0" fillId="13" borderId="0" xfId="0" applyFill="1" applyAlignment="1">
      <alignment vertical="center"/>
    </xf>
    <xf numFmtId="0" fontId="1" fillId="0" borderId="0" xfId="0" applyFont="1" applyFill="1" applyAlignment="1">
      <alignment vertical="center"/>
    </xf>
    <xf numFmtId="0" fontId="2" fillId="3" borderId="1" xfId="0" applyFont="1" applyFill="1" applyBorder="1" applyAlignment="1">
      <alignment horizontal="center" vertical="center" wrapText="1"/>
    </xf>
    <xf numFmtId="0" fontId="18" fillId="2" borderId="0" xfId="0" applyFont="1" applyFill="1" applyAlignment="1">
      <alignment horizontal="center" vertical="center"/>
    </xf>
    <xf numFmtId="0" fontId="19" fillId="2" borderId="0" xfId="0" applyFont="1" applyFill="1" applyAlignment="1">
      <alignment vertical="center"/>
    </xf>
    <xf numFmtId="0" fontId="1" fillId="2" borderId="0" xfId="0" applyFont="1" applyFill="1" applyBorder="1" applyAlignment="1">
      <alignment vertical="center"/>
    </xf>
    <xf numFmtId="164" fontId="1" fillId="0" borderId="0" xfId="0" applyNumberFormat="1" applyFont="1" applyBorder="1" applyAlignment="1">
      <alignment vertical="center"/>
    </xf>
    <xf numFmtId="0" fontId="1" fillId="0" borderId="0" xfId="0" applyFont="1" applyBorder="1" applyAlignment="1">
      <alignment vertical="center"/>
    </xf>
    <xf numFmtId="164" fontId="20" fillId="0" borderId="6" xfId="0" applyNumberFormat="1" applyFont="1" applyFill="1" applyBorder="1" applyAlignment="1">
      <alignment horizontal="center" vertical="center"/>
    </xf>
    <xf numFmtId="164" fontId="21" fillId="0" borderId="6" xfId="0" applyNumberFormat="1" applyFont="1" applyFill="1" applyBorder="1" applyAlignment="1">
      <alignment horizontal="center" vertical="center"/>
    </xf>
    <xf numFmtId="0" fontId="22" fillId="0" borderId="0" xfId="0" applyFont="1" applyAlignment="1">
      <alignment horizontal="center" vertical="center"/>
    </xf>
    <xf numFmtId="164" fontId="20" fillId="12" borderId="6" xfId="0" applyNumberFormat="1" applyFont="1" applyFill="1" applyBorder="1" applyAlignment="1">
      <alignment horizontal="center" vertical="center" wrapText="1"/>
    </xf>
    <xf numFmtId="164" fontId="20" fillId="12" borderId="2" xfId="0" applyNumberFormat="1" applyFont="1" applyFill="1" applyBorder="1" applyAlignment="1">
      <alignment horizontal="center" vertical="center" wrapText="1"/>
    </xf>
    <xf numFmtId="164" fontId="20" fillId="12" borderId="4" xfId="0" applyNumberFormat="1" applyFont="1" applyFill="1" applyBorder="1" applyAlignment="1">
      <alignment horizontal="center" vertical="center" wrapText="1"/>
    </xf>
    <xf numFmtId="164" fontId="22" fillId="0" borderId="0" xfId="0" applyNumberFormat="1" applyFont="1" applyAlignment="1">
      <alignment horizontal="center" vertical="center"/>
    </xf>
    <xf numFmtId="164" fontId="20" fillId="2" borderId="6" xfId="0" applyNumberFormat="1" applyFont="1" applyFill="1" applyBorder="1" applyAlignment="1">
      <alignment horizontal="center" vertical="center"/>
    </xf>
    <xf numFmtId="164" fontId="20" fillId="13" borderId="6" xfId="0" applyNumberFormat="1" applyFont="1" applyFill="1" applyBorder="1" applyAlignment="1">
      <alignment horizontal="center" vertical="center"/>
    </xf>
    <xf numFmtId="164" fontId="20" fillId="15" borderId="4" xfId="0" applyNumberFormat="1" applyFont="1" applyFill="1" applyBorder="1" applyAlignment="1">
      <alignment horizontal="center" vertical="center" wrapText="1"/>
    </xf>
    <xf numFmtId="164" fontId="20" fillId="15" borderId="6" xfId="0" applyNumberFormat="1" applyFont="1" applyFill="1" applyBorder="1" applyAlignment="1">
      <alignment horizontal="center" vertical="center" wrapText="1"/>
    </xf>
    <xf numFmtId="164" fontId="20" fillId="0" borderId="1" xfId="0" applyNumberFormat="1" applyFont="1" applyBorder="1" applyAlignment="1">
      <alignment horizontal="center" vertical="center"/>
    </xf>
    <xf numFmtId="164" fontId="20" fillId="17" borderId="4" xfId="0" applyNumberFormat="1" applyFont="1" applyFill="1" applyBorder="1" applyAlignment="1">
      <alignment horizontal="center" vertical="center" wrapText="1"/>
    </xf>
    <xf numFmtId="164" fontId="20" fillId="17" borderId="3" xfId="0" applyNumberFormat="1" applyFont="1" applyFill="1" applyBorder="1" applyAlignment="1">
      <alignment horizontal="center" vertical="center" wrapText="1"/>
    </xf>
    <xf numFmtId="164" fontId="20" fillId="17" borderId="0" xfId="0" applyNumberFormat="1" applyFont="1" applyFill="1" applyBorder="1" applyAlignment="1">
      <alignment horizontal="center" vertical="center" wrapText="1"/>
    </xf>
    <xf numFmtId="164" fontId="20" fillId="18" borderId="0" xfId="0" applyNumberFormat="1" applyFont="1" applyFill="1" applyAlignment="1">
      <alignment vertical="center"/>
    </xf>
    <xf numFmtId="164" fontId="20" fillId="0" borderId="6" xfId="0" applyNumberFormat="1" applyFont="1" applyBorder="1" applyAlignment="1">
      <alignment horizontal="center" vertical="center"/>
    </xf>
    <xf numFmtId="0" fontId="6" fillId="9" borderId="7" xfId="0" applyFont="1" applyFill="1" applyBorder="1" applyAlignment="1">
      <alignment horizontal="center" vertical="center" textRotation="90"/>
    </xf>
    <xf numFmtId="0" fontId="0" fillId="11" borderId="8" xfId="0" applyFont="1" applyFill="1" applyBorder="1" applyAlignment="1">
      <alignment horizontal="left" vertical="center" wrapText="1"/>
    </xf>
    <xf numFmtId="0" fontId="0" fillId="11" borderId="9" xfId="0" applyFont="1" applyFill="1" applyBorder="1" applyAlignment="1">
      <alignment horizontal="left" vertical="center" wrapText="1"/>
    </xf>
    <xf numFmtId="0" fontId="0" fillId="11" borderId="10" xfId="0" applyFont="1" applyFill="1" applyBorder="1" applyAlignment="1">
      <alignment horizontal="left" vertical="center" wrapText="1"/>
    </xf>
    <xf numFmtId="0" fontId="0" fillId="11" borderId="11" xfId="0" applyFont="1" applyFill="1" applyBorder="1" applyAlignment="1">
      <alignment horizontal="left" vertical="center" wrapText="1"/>
    </xf>
    <xf numFmtId="0" fontId="0" fillId="11" borderId="0" xfId="0" applyFont="1" applyFill="1" applyBorder="1" applyAlignment="1">
      <alignment horizontal="left" vertical="center" wrapText="1"/>
    </xf>
    <xf numFmtId="0" fontId="0" fillId="11" borderId="7" xfId="0" applyFont="1" applyFill="1" applyBorder="1" applyAlignment="1">
      <alignment horizontal="left" vertical="center" wrapText="1"/>
    </xf>
    <xf numFmtId="0" fontId="0" fillId="11" borderId="12" xfId="0" applyFont="1" applyFill="1" applyBorder="1" applyAlignment="1">
      <alignment horizontal="left" vertical="center" wrapText="1"/>
    </xf>
    <xf numFmtId="0" fontId="0" fillId="11" borderId="13" xfId="0" applyFont="1" applyFill="1" applyBorder="1" applyAlignment="1">
      <alignment horizontal="left" vertical="center" wrapText="1"/>
    </xf>
    <xf numFmtId="0" fontId="0" fillId="11" borderId="14"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3" fillId="10" borderId="9"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0" borderId="14" xfId="0" applyFont="1" applyFill="1" applyBorder="1" applyAlignment="1">
      <alignment horizontal="left" vertical="center" wrapText="1"/>
    </xf>
    <xf numFmtId="0" fontId="0" fillId="0" borderId="0" xfId="0" applyFont="1" applyAlignment="1">
      <alignment vertical="center"/>
    </xf>
    <xf numFmtId="0" fontId="0" fillId="2" borderId="0" xfId="0" applyFont="1" applyFill="1" applyAlignment="1">
      <alignment vertical="center"/>
    </xf>
    <xf numFmtId="0" fontId="10" fillId="20" borderId="6" xfId="0" applyFont="1" applyFill="1" applyBorder="1" applyAlignment="1">
      <alignment horizontal="center" textRotation="60"/>
    </xf>
    <xf numFmtId="0" fontId="10" fillId="21" borderId="6" xfId="0" applyFont="1" applyFill="1" applyBorder="1" applyAlignment="1">
      <alignment textRotation="60"/>
    </xf>
    <xf numFmtId="0" fontId="10" fillId="19" borderId="6" xfId="0" applyFont="1" applyFill="1" applyBorder="1" applyAlignment="1">
      <alignment horizontal="center" textRotation="60"/>
    </xf>
    <xf numFmtId="0" fontId="0" fillId="20" borderId="0" xfId="0" applyFill="1" applyAlignment="1">
      <alignment vertical="center"/>
    </xf>
    <xf numFmtId="0" fontId="0" fillId="19" borderId="0" xfId="0" applyFill="1" applyAlignment="1">
      <alignment vertical="center"/>
    </xf>
    <xf numFmtId="0" fontId="0" fillId="23" borderId="0" xfId="0" applyFill="1" applyAlignment="1">
      <alignment vertical="center"/>
    </xf>
    <xf numFmtId="0" fontId="2" fillId="4" borderId="8" xfId="0" applyFont="1" applyFill="1" applyBorder="1" applyAlignment="1">
      <alignment horizontal="left"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3" fillId="9" borderId="5" xfId="0" applyFont="1" applyFill="1" applyBorder="1" applyAlignment="1">
      <alignment vertical="center" wrapText="1"/>
    </xf>
    <xf numFmtId="164" fontId="20"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0" fontId="2" fillId="0" borderId="6" xfId="0" applyFont="1" applyBorder="1" applyAlignment="1">
      <alignment vertical="center"/>
    </xf>
    <xf numFmtId="0" fontId="2" fillId="3" borderId="6" xfId="0" applyFont="1" applyFill="1" applyBorder="1" applyAlignment="1">
      <alignment horizontal="center" vertical="center" wrapText="1"/>
    </xf>
    <xf numFmtId="0" fontId="12" fillId="0" borderId="6" xfId="0" applyFont="1" applyBorder="1" applyAlignment="1">
      <alignment horizontal="center" textRotation="90"/>
    </xf>
    <xf numFmtId="164" fontId="21" fillId="24" borderId="6" xfId="0" applyNumberFormat="1" applyFont="1" applyFill="1" applyBorder="1" applyAlignment="1">
      <alignment horizontal="center" vertical="center"/>
    </xf>
    <xf numFmtId="164" fontId="20" fillId="17" borderId="6" xfId="0" applyNumberFormat="1" applyFont="1" applyFill="1" applyBorder="1" applyAlignment="1">
      <alignment horizontal="center" vertical="center" wrapText="1"/>
    </xf>
    <xf numFmtId="164" fontId="20" fillId="18" borderId="6" xfId="0" applyNumberFormat="1" applyFont="1" applyFill="1" applyBorder="1" applyAlignment="1">
      <alignment vertical="center"/>
    </xf>
    <xf numFmtId="17" fontId="19" fillId="2" borderId="0" xfId="0" applyNumberFormat="1" applyFont="1" applyFill="1" applyAlignment="1">
      <alignment vertical="center"/>
    </xf>
    <xf numFmtId="17" fontId="23" fillId="2" borderId="0" xfId="0" applyNumberFormat="1" applyFont="1" applyFill="1"/>
    <xf numFmtId="164" fontId="24" fillId="0" borderId="0" xfId="0" applyNumberFormat="1" applyFont="1" applyAlignment="1">
      <alignment horizontal="center" vertical="center"/>
    </xf>
    <xf numFmtId="164" fontId="21" fillId="22" borderId="5"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xf numFmtId="0" fontId="2" fillId="0" borderId="8" xfId="0" applyFont="1" applyFill="1" applyBorder="1" applyAlignment="1">
      <alignment horizontal="center"/>
    </xf>
    <xf numFmtId="0" fontId="10" fillId="0" borderId="5" xfId="0" applyFont="1" applyFill="1" applyBorder="1" applyAlignment="1">
      <alignment horizontal="center"/>
    </xf>
    <xf numFmtId="0" fontId="13" fillId="0" borderId="6" xfId="0" applyFont="1" applyBorder="1" applyAlignment="1">
      <alignment horizontal="left" wrapText="1"/>
    </xf>
    <xf numFmtId="0" fontId="2" fillId="0" borderId="6" xfId="0" applyFont="1" applyBorder="1" applyAlignment="1">
      <alignment wrapText="1"/>
    </xf>
    <xf numFmtId="0" fontId="2" fillId="0" borderId="1" xfId="0" applyFont="1" applyFill="1" applyBorder="1" applyAlignment="1">
      <alignment horizontal="center" wrapText="1"/>
    </xf>
    <xf numFmtId="0" fontId="23" fillId="20" borderId="0" xfId="0" applyFont="1" applyFill="1"/>
    <xf numFmtId="0" fontId="0" fillId="20" borderId="0" xfId="0" applyFill="1"/>
    <xf numFmtId="0" fontId="11" fillId="20" borderId="6" xfId="0" applyFont="1" applyFill="1" applyBorder="1" applyAlignment="1">
      <alignment horizontal="center"/>
    </xf>
    <xf numFmtId="0" fontId="10" fillId="20" borderId="6" xfId="0" applyFont="1" applyFill="1" applyBorder="1" applyAlignment="1">
      <alignment horizontal="center"/>
    </xf>
    <xf numFmtId="0" fontId="11" fillId="20" borderId="6" xfId="0" applyFont="1" applyFill="1" applyBorder="1" applyAlignment="1">
      <alignment horizontal="right"/>
    </xf>
    <xf numFmtId="0" fontId="11" fillId="20" borderId="1" xfId="0" applyFont="1" applyFill="1" applyBorder="1" applyAlignment="1">
      <alignment horizontal="center"/>
    </xf>
    <xf numFmtId="0" fontId="1" fillId="20" borderId="6" xfId="0" applyFont="1" applyFill="1" applyBorder="1" applyAlignment="1">
      <alignment horizontal="center"/>
    </xf>
    <xf numFmtId="0" fontId="11" fillId="26" borderId="6" xfId="0" applyFont="1" applyFill="1" applyBorder="1" applyAlignment="1">
      <alignment horizontal="center"/>
    </xf>
    <xf numFmtId="0" fontId="10" fillId="26" borderId="6" xfId="0" applyFont="1" applyFill="1" applyBorder="1" applyAlignment="1">
      <alignment horizontal="center"/>
    </xf>
    <xf numFmtId="0" fontId="11" fillId="26" borderId="6" xfId="0" applyFont="1" applyFill="1" applyBorder="1" applyAlignment="1">
      <alignment horizontal="right"/>
    </xf>
    <xf numFmtId="0" fontId="11" fillId="26" borderId="1" xfId="0" applyFont="1" applyFill="1" applyBorder="1" applyAlignment="1">
      <alignment horizontal="center"/>
    </xf>
    <xf numFmtId="0" fontId="0" fillId="26" borderId="6" xfId="0" applyFill="1" applyBorder="1" applyAlignment="1">
      <alignment horizontal="center"/>
    </xf>
    <xf numFmtId="0" fontId="2" fillId="26" borderId="6" xfId="0" applyFont="1" applyFill="1" applyBorder="1" applyAlignment="1">
      <alignment horizontal="center"/>
    </xf>
    <xf numFmtId="0" fontId="2" fillId="26" borderId="1" xfId="0" applyFont="1" applyFill="1" applyBorder="1" applyAlignment="1">
      <alignment horizontal="center"/>
    </xf>
    <xf numFmtId="0" fontId="0" fillId="26" borderId="0" xfId="0" applyFill="1"/>
    <xf numFmtId="0" fontId="0" fillId="0" borderId="0" xfId="0" applyFill="1"/>
    <xf numFmtId="0" fontId="25" fillId="0" borderId="6" xfId="0" applyFont="1" applyFill="1" applyBorder="1" applyAlignment="1">
      <alignment horizontal="center"/>
    </xf>
    <xf numFmtId="164" fontId="21" fillId="28" borderId="5" xfId="0" applyNumberFormat="1" applyFont="1" applyFill="1" applyBorder="1" applyAlignment="1">
      <alignment horizontal="center" vertical="center"/>
    </xf>
    <xf numFmtId="164" fontId="20" fillId="28" borderId="5" xfId="0" applyNumberFormat="1" applyFont="1" applyFill="1" applyBorder="1" applyAlignment="1">
      <alignment horizontal="center" vertical="center"/>
    </xf>
    <xf numFmtId="0" fontId="10" fillId="5" borderId="2" xfId="0" applyFont="1" applyFill="1" applyBorder="1" applyAlignment="1">
      <alignment horizontal="center" textRotation="60"/>
    </xf>
    <xf numFmtId="0" fontId="10" fillId="5" borderId="2" xfId="0" applyFont="1" applyFill="1" applyBorder="1" applyAlignment="1">
      <alignment horizontal="center"/>
    </xf>
    <xf numFmtId="0" fontId="11" fillId="5" borderId="2" xfId="0" applyFont="1" applyFill="1" applyBorder="1" applyAlignment="1">
      <alignment horizontal="center"/>
    </xf>
    <xf numFmtId="0" fontId="11" fillId="5" borderId="2" xfId="0" applyFont="1" applyFill="1" applyBorder="1" applyAlignment="1">
      <alignment horizontal="right"/>
    </xf>
    <xf numFmtId="0" fontId="11" fillId="5" borderId="8" xfId="0" applyFont="1" applyFill="1" applyBorder="1" applyAlignment="1">
      <alignment horizontal="center"/>
    </xf>
    <xf numFmtId="0" fontId="11" fillId="13" borderId="2" xfId="0" applyFont="1" applyFill="1" applyBorder="1" applyAlignment="1">
      <alignment horizontal="center"/>
    </xf>
    <xf numFmtId="0" fontId="11" fillId="5" borderId="2" xfId="0" applyFont="1" applyFill="1" applyBorder="1" applyAlignment="1">
      <alignment horizontal="center" wrapText="1"/>
    </xf>
    <xf numFmtId="0" fontId="14" fillId="5" borderId="2" xfId="0" applyFont="1" applyFill="1" applyBorder="1" applyAlignment="1">
      <alignment horizontal="center"/>
    </xf>
    <xf numFmtId="0" fontId="2" fillId="5" borderId="2" xfId="0" applyFont="1" applyFill="1" applyBorder="1"/>
    <xf numFmtId="0" fontId="10" fillId="5" borderId="4" xfId="0" applyFont="1" applyFill="1" applyBorder="1" applyAlignment="1">
      <alignment horizontal="center" textRotation="60"/>
    </xf>
    <xf numFmtId="0" fontId="10" fillId="5" borderId="4" xfId="0" applyFont="1" applyFill="1" applyBorder="1" applyAlignment="1">
      <alignment horizontal="center"/>
    </xf>
    <xf numFmtId="0" fontId="11" fillId="5" borderId="4" xfId="0" applyFont="1" applyFill="1" applyBorder="1" applyAlignment="1">
      <alignment horizontal="center"/>
    </xf>
    <xf numFmtId="0" fontId="11" fillId="13" borderId="4" xfId="0" applyFont="1" applyFill="1" applyBorder="1" applyAlignment="1">
      <alignment horizontal="center"/>
    </xf>
    <xf numFmtId="0" fontId="11" fillId="5" borderId="10" xfId="0" applyFont="1" applyFill="1" applyBorder="1" applyAlignment="1">
      <alignment horizontal="center"/>
    </xf>
    <xf numFmtId="0" fontId="1" fillId="5" borderId="4" xfId="0" applyFont="1" applyFill="1" applyBorder="1" applyAlignment="1">
      <alignment horizontal="center"/>
    </xf>
    <xf numFmtId="0" fontId="14" fillId="5" borderId="4" xfId="0" applyFont="1" applyFill="1" applyBorder="1" applyAlignment="1">
      <alignment horizontal="center"/>
    </xf>
    <xf numFmtId="0" fontId="11" fillId="0" borderId="4" xfId="0" applyFont="1" applyFill="1" applyBorder="1" applyAlignment="1">
      <alignment horizontal="center"/>
    </xf>
    <xf numFmtId="0" fontId="12" fillId="0" borderId="4" xfId="0" applyFont="1" applyFill="1" applyBorder="1" applyAlignment="1">
      <alignment horizontal="center"/>
    </xf>
    <xf numFmtId="0" fontId="2" fillId="0" borderId="4" xfId="0" applyFont="1" applyFill="1" applyBorder="1" applyAlignment="1">
      <alignment horizontal="center"/>
    </xf>
    <xf numFmtId="0" fontId="2" fillId="0" borderId="10" xfId="0" applyFont="1" applyFill="1" applyBorder="1" applyAlignment="1">
      <alignment horizontal="center"/>
    </xf>
    <xf numFmtId="0" fontId="1" fillId="2" borderId="6" xfId="0" applyFont="1" applyFill="1" applyBorder="1" applyAlignment="1">
      <alignment vertical="center"/>
    </xf>
    <xf numFmtId="0" fontId="18" fillId="2" borderId="6" xfId="0" applyFont="1" applyFill="1" applyBorder="1" applyAlignment="1">
      <alignment horizontal="center" vertical="center"/>
    </xf>
    <xf numFmtId="0" fontId="0" fillId="2" borderId="6" xfId="0" applyFont="1" applyFill="1" applyBorder="1" applyAlignment="1">
      <alignment vertical="center"/>
    </xf>
    <xf numFmtId="0" fontId="2" fillId="4" borderId="6" xfId="0" applyFont="1" applyFill="1" applyBorder="1" applyAlignment="1">
      <alignment horizontal="center" vertical="center"/>
    </xf>
    <xf numFmtId="0" fontId="0" fillId="28" borderId="6" xfId="0" applyFill="1" applyBorder="1"/>
    <xf numFmtId="0" fontId="3" fillId="0" borderId="6" xfId="0" applyFont="1" applyFill="1" applyBorder="1" applyAlignment="1">
      <alignment vertical="center" wrapText="1"/>
    </xf>
    <xf numFmtId="0" fontId="3" fillId="25" borderId="6" xfId="0" applyFont="1" applyFill="1" applyBorder="1" applyAlignment="1">
      <alignment vertical="center" wrapText="1"/>
    </xf>
    <xf numFmtId="0" fontId="8" fillId="27" borderId="2" xfId="0" applyFont="1" applyFill="1" applyBorder="1" applyAlignment="1">
      <alignment horizontal="left" vertical="center" wrapText="1"/>
    </xf>
    <xf numFmtId="164" fontId="22" fillId="27" borderId="6" xfId="0" applyNumberFormat="1" applyFont="1" applyFill="1" applyBorder="1" applyAlignment="1">
      <alignment horizontal="center" vertical="center" wrapText="1"/>
    </xf>
    <xf numFmtId="164" fontId="22" fillId="27" borderId="2" xfId="0" applyNumberFormat="1" applyFont="1" applyFill="1" applyBorder="1" applyAlignment="1">
      <alignment horizontal="center" vertical="center" wrapText="1"/>
    </xf>
    <xf numFmtId="164" fontId="22" fillId="27" borderId="4" xfId="0" applyNumberFormat="1" applyFont="1" applyFill="1" applyBorder="1" applyAlignment="1">
      <alignment horizontal="center" vertical="center" wrapText="1"/>
    </xf>
    <xf numFmtId="164" fontId="22" fillId="27" borderId="0" xfId="0" applyNumberFormat="1" applyFont="1" applyFill="1" applyAlignment="1">
      <alignment horizontal="center" vertical="center"/>
    </xf>
    <xf numFmtId="0" fontId="0" fillId="27" borderId="0" xfId="0" applyFill="1" applyAlignment="1">
      <alignment vertical="center"/>
    </xf>
    <xf numFmtId="0" fontId="6" fillId="27" borderId="0" xfId="0" applyFont="1" applyFill="1" applyBorder="1" applyAlignment="1">
      <alignment horizontal="center" vertical="center" textRotation="90"/>
    </xf>
    <xf numFmtId="0" fontId="5" fillId="17" borderId="6" xfId="0" applyFont="1" applyFill="1" applyBorder="1" applyAlignment="1">
      <alignment vertical="center" wrapText="1"/>
    </xf>
    <xf numFmtId="164" fontId="20" fillId="29" borderId="5" xfId="0" applyNumberFormat="1" applyFont="1" applyFill="1" applyBorder="1" applyAlignment="1">
      <alignment horizontal="center" vertical="center"/>
    </xf>
    <xf numFmtId="164" fontId="21" fillId="30" borderId="5" xfId="0" applyNumberFormat="1" applyFont="1" applyFill="1" applyBorder="1" applyAlignment="1">
      <alignment horizontal="center" vertical="center"/>
    </xf>
    <xf numFmtId="164" fontId="20" fillId="30" borderId="0" xfId="0" applyNumberFormat="1" applyFont="1" applyFill="1" applyBorder="1" applyAlignment="1">
      <alignment horizontal="center" vertical="center" wrapText="1"/>
    </xf>
    <xf numFmtId="0" fontId="1" fillId="22" borderId="0" xfId="0" applyFont="1" applyFill="1" applyAlignment="1">
      <alignment vertical="center"/>
    </xf>
    <xf numFmtId="164" fontId="20" fillId="22" borderId="0" xfId="0" applyNumberFormat="1" applyFont="1" applyFill="1" applyAlignment="1">
      <alignment vertical="center"/>
    </xf>
    <xf numFmtId="0" fontId="23" fillId="0" borderId="0" xfId="0" applyFont="1" applyAlignment="1">
      <alignment vertical="center"/>
    </xf>
    <xf numFmtId="0" fontId="25" fillId="7" borderId="6" xfId="0" applyFont="1" applyFill="1" applyBorder="1" applyAlignment="1">
      <alignment horizontal="center"/>
    </xf>
    <xf numFmtId="0" fontId="25" fillId="7" borderId="1" xfId="0" applyFont="1" applyFill="1" applyBorder="1" applyAlignment="1">
      <alignment horizontal="center"/>
    </xf>
    <xf numFmtId="0" fontId="25" fillId="28" borderId="6" xfId="0" applyFont="1" applyFill="1" applyBorder="1"/>
    <xf numFmtId="0" fontId="25" fillId="20" borderId="6" xfId="0" applyFont="1" applyFill="1" applyBorder="1" applyAlignment="1">
      <alignment horizontal="center"/>
    </xf>
    <xf numFmtId="0" fontId="23" fillId="0" borderId="0" xfId="0" applyFont="1"/>
    <xf numFmtId="0" fontId="0" fillId="27" borderId="0" xfId="0" applyFill="1"/>
    <xf numFmtId="0" fontId="18" fillId="27" borderId="0" xfId="0" applyFont="1" applyFill="1" applyAlignment="1">
      <alignment horizontal="left"/>
    </xf>
    <xf numFmtId="0" fontId="2" fillId="27" borderId="0" xfId="0" applyFont="1" applyFill="1"/>
  </cellXfs>
  <cellStyles count="1">
    <cellStyle name="Normal" xfId="0" builtinId="0"/>
  </cellStyles>
  <dxfs count="0"/>
  <tableStyles count="0" defaultTableStyle="TableStyleMedium9"/>
  <colors>
    <mruColors>
      <color rgb="FF00FF00"/>
      <color rgb="FF33CCFF"/>
      <color rgb="FF00FFCC"/>
      <color rgb="FF66FFCC"/>
      <color rgb="FF66FFFF"/>
      <color rgb="FFFF66CC"/>
      <color rgb="FFFF6600"/>
      <color rgb="FFFF3300"/>
      <color rgb="FF99FFCC"/>
      <color rgb="FFE895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46</xdr:col>
      <xdr:colOff>12700</xdr:colOff>
      <xdr:row>26</xdr:row>
      <xdr:rowOff>114300</xdr:rowOff>
    </xdr:from>
    <xdr:to>
      <xdr:col>58</xdr:col>
      <xdr:colOff>393700</xdr:colOff>
      <xdr:row>74</xdr:row>
      <xdr:rowOff>157692</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14262100" y="7226300"/>
          <a:ext cx="8458200" cy="920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26"/>
  <sheetViews>
    <sheetView tabSelected="1" workbookViewId="0">
      <selection activeCell="N5" sqref="N5"/>
    </sheetView>
  </sheetViews>
  <sheetFormatPr defaultRowHeight="12.75" x14ac:dyDescent="0.2"/>
  <cols>
    <col min="1" max="1" width="20.7109375" customWidth="1"/>
  </cols>
  <sheetData>
    <row r="1" spans="1:7" s="221" customFormat="1" ht="15.75" x14ac:dyDescent="0.25">
      <c r="G1" s="222" t="s">
        <v>295</v>
      </c>
    </row>
    <row r="3" spans="1:7" x14ac:dyDescent="0.2">
      <c r="A3" s="223" t="s">
        <v>302</v>
      </c>
    </row>
    <row r="5" spans="1:7" x14ac:dyDescent="0.2">
      <c r="A5" s="220" t="s">
        <v>296</v>
      </c>
    </row>
    <row r="7" spans="1:7" x14ac:dyDescent="0.2">
      <c r="A7" s="220" t="s">
        <v>297</v>
      </c>
    </row>
    <row r="9" spans="1:7" x14ac:dyDescent="0.2">
      <c r="A9" s="220" t="s">
        <v>298</v>
      </c>
    </row>
    <row r="10" spans="1:7" x14ac:dyDescent="0.2">
      <c r="A10" s="220" t="s">
        <v>299</v>
      </c>
    </row>
    <row r="12" spans="1:7" x14ac:dyDescent="0.2">
      <c r="A12" s="220" t="s">
        <v>300</v>
      </c>
    </row>
    <row r="13" spans="1:7" x14ac:dyDescent="0.2">
      <c r="A13" s="220" t="s">
        <v>301</v>
      </c>
    </row>
    <row r="14" spans="1:7" x14ac:dyDescent="0.2">
      <c r="A14" s="220" t="s">
        <v>312</v>
      </c>
    </row>
    <row r="15" spans="1:7" x14ac:dyDescent="0.2">
      <c r="A15" t="s">
        <v>313</v>
      </c>
    </row>
    <row r="17" spans="1:1" x14ac:dyDescent="0.2">
      <c r="A17" s="223" t="s">
        <v>303</v>
      </c>
    </row>
    <row r="18" spans="1:1" x14ac:dyDescent="0.2">
      <c r="A18" s="220"/>
    </row>
    <row r="19" spans="1:1" x14ac:dyDescent="0.2">
      <c r="A19" s="220" t="s">
        <v>305</v>
      </c>
    </row>
    <row r="20" spans="1:1" x14ac:dyDescent="0.2">
      <c r="A20" s="220" t="s">
        <v>304</v>
      </c>
    </row>
    <row r="21" spans="1:1" x14ac:dyDescent="0.2">
      <c r="A21" s="220" t="s">
        <v>306</v>
      </c>
    </row>
    <row r="22" spans="1:1" x14ac:dyDescent="0.2">
      <c r="A22" s="220" t="s">
        <v>307</v>
      </c>
    </row>
    <row r="23" spans="1:1" x14ac:dyDescent="0.2">
      <c r="A23" s="220" t="s">
        <v>308</v>
      </c>
    </row>
    <row r="24" spans="1:1" x14ac:dyDescent="0.2">
      <c r="A24" s="220" t="s">
        <v>309</v>
      </c>
    </row>
    <row r="25" spans="1:1" x14ac:dyDescent="0.2">
      <c r="A25" s="220" t="s">
        <v>310</v>
      </c>
    </row>
    <row r="26" spans="1:1" x14ac:dyDescent="0.2">
      <c r="A26" s="220"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Z59"/>
  <sheetViews>
    <sheetView zoomScale="60" zoomScaleNormal="60" zoomScalePageLayoutView="125" workbookViewId="0">
      <pane xSplit="2" topLeftCell="C1" activePane="topRight" state="frozen"/>
      <selection pane="topRight" activeCell="C9" sqref="C9:D9"/>
    </sheetView>
  </sheetViews>
  <sheetFormatPr defaultColWidth="8.85546875" defaultRowHeight="15.75" x14ac:dyDescent="0.2"/>
  <cols>
    <col min="1" max="1" width="3" style="4" bestFit="1" customWidth="1"/>
    <col min="2" max="2" width="52.42578125" style="13" customWidth="1"/>
    <col min="3" max="4" width="5.42578125" style="13" customWidth="1"/>
    <col min="5" max="11" width="6.42578125" style="13" customWidth="1"/>
    <col min="12" max="12" width="6.42578125" style="88" customWidth="1"/>
    <col min="13" max="13" width="6.42578125" style="13" customWidth="1"/>
    <col min="14" max="14" width="5.5703125" style="4" customWidth="1"/>
    <col min="15" max="15" width="5.7109375" style="13" customWidth="1"/>
    <col min="16" max="16" width="5.28515625" style="4" customWidth="1"/>
    <col min="17" max="17" width="5.5703125" style="4" customWidth="1"/>
    <col min="18" max="24" width="6.42578125" style="4" customWidth="1"/>
    <col min="25" max="28" width="5" style="4" customWidth="1"/>
    <col min="29" max="29" width="6.42578125" style="4" customWidth="1"/>
    <col min="30" max="31" width="5.140625" style="4" customWidth="1"/>
    <col min="32" max="32" width="6.42578125" style="4" customWidth="1"/>
    <col min="33" max="35" width="4.85546875" style="4" customWidth="1"/>
    <col min="36" max="42" width="6.42578125" style="4" customWidth="1"/>
    <col min="43" max="43" width="6.42578125" style="12" customWidth="1"/>
    <col min="44" max="44" width="6.42578125" style="4" customWidth="1"/>
    <col min="45" max="45" width="8.85546875" style="70"/>
    <col min="46" max="16384" width="8.85546875" style="4"/>
  </cols>
  <sheetData>
    <row r="1" spans="1:52" ht="27.75" x14ac:dyDescent="0.2">
      <c r="B1" s="1"/>
      <c r="C1" s="1"/>
      <c r="D1" s="1"/>
      <c r="E1" s="1"/>
      <c r="F1" s="1"/>
      <c r="G1" s="1"/>
      <c r="H1" s="1"/>
      <c r="I1" s="1"/>
      <c r="J1" s="1"/>
      <c r="K1" s="1"/>
      <c r="L1" s="86"/>
      <c r="M1" s="1"/>
      <c r="N1" s="2"/>
      <c r="O1" s="1"/>
      <c r="P1" s="146" t="s">
        <v>187</v>
      </c>
      <c r="Q1" s="3"/>
      <c r="R1" s="3"/>
      <c r="S1" s="2"/>
      <c r="T1" s="3"/>
      <c r="U1" s="145"/>
      <c r="V1" s="85"/>
      <c r="W1" s="2"/>
      <c r="X1" s="2"/>
      <c r="Y1" s="2"/>
      <c r="Z1" s="2"/>
      <c r="AA1" s="2"/>
      <c r="AB1" s="2"/>
      <c r="AC1" s="2"/>
      <c r="AD1" s="2"/>
      <c r="AE1" s="2"/>
      <c r="AF1" s="2"/>
      <c r="AG1" s="2"/>
      <c r="AH1" s="2"/>
      <c r="AI1" s="2"/>
      <c r="AJ1" s="2"/>
      <c r="AK1" s="2"/>
      <c r="AL1" s="2"/>
      <c r="AM1" s="2"/>
      <c r="AN1" s="2"/>
      <c r="AO1" s="2"/>
      <c r="AP1" s="2"/>
      <c r="AR1" s="2"/>
    </row>
    <row r="2" spans="1:52" x14ac:dyDescent="0.2">
      <c r="B2" s="84" t="s">
        <v>73</v>
      </c>
      <c r="C2" s="84"/>
      <c r="D2" s="84"/>
      <c r="E2" s="84"/>
      <c r="F2" s="84"/>
      <c r="G2" s="84"/>
      <c r="H2" s="84"/>
      <c r="I2" s="84"/>
      <c r="J2" s="84"/>
      <c r="K2" s="84"/>
      <c r="L2" s="84"/>
      <c r="M2" s="84"/>
      <c r="N2" s="2"/>
      <c r="O2" s="84"/>
      <c r="P2" s="3"/>
      <c r="Q2" s="3"/>
      <c r="R2" s="3"/>
      <c r="S2" s="2"/>
      <c r="T2" s="3"/>
      <c r="U2" s="2"/>
      <c r="V2" s="2"/>
      <c r="W2" s="2"/>
      <c r="X2" s="2"/>
      <c r="Y2" s="2"/>
      <c r="Z2" s="2"/>
      <c r="AA2" s="2"/>
      <c r="AB2" s="2"/>
      <c r="AC2" s="2"/>
      <c r="AD2" s="2"/>
      <c r="AE2" s="2"/>
      <c r="AF2" s="2"/>
      <c r="AG2" s="2"/>
      <c r="AH2" s="2"/>
      <c r="AI2" s="2"/>
      <c r="AJ2" s="2"/>
      <c r="AK2" s="2"/>
      <c r="AL2" s="2"/>
      <c r="AM2" s="2"/>
      <c r="AN2" s="2"/>
      <c r="AO2" s="2"/>
      <c r="AP2" s="2"/>
      <c r="AR2" s="2"/>
    </row>
    <row r="3" spans="1:52" ht="12.95" customHeight="1" x14ac:dyDescent="0.2">
      <c r="B3" s="1"/>
      <c r="C3" s="1"/>
      <c r="D3" s="126"/>
      <c r="E3" s="1"/>
      <c r="F3" s="1"/>
      <c r="G3" s="1"/>
      <c r="H3" s="1"/>
      <c r="I3" s="1"/>
      <c r="J3" s="1"/>
      <c r="K3" s="1"/>
      <c r="L3" s="86"/>
      <c r="M3" s="1"/>
      <c r="N3" s="2"/>
      <c r="O3" s="1"/>
      <c r="P3" s="3"/>
      <c r="Q3" s="3"/>
      <c r="R3" s="3"/>
      <c r="S3" s="2"/>
      <c r="T3" s="3"/>
      <c r="U3" s="2"/>
      <c r="V3" s="2"/>
      <c r="W3" s="2"/>
      <c r="X3" s="2"/>
      <c r="Y3" s="2"/>
      <c r="Z3" s="2"/>
      <c r="AA3" s="2"/>
      <c r="AB3" s="2"/>
      <c r="AC3" s="2"/>
      <c r="AD3" s="2"/>
      <c r="AE3" s="2"/>
      <c r="AF3" s="2"/>
      <c r="AG3" s="2"/>
      <c r="AH3" s="2"/>
      <c r="AI3" s="2"/>
      <c r="AJ3" s="2"/>
      <c r="AK3" s="2"/>
      <c r="AL3" s="2"/>
      <c r="AM3" s="2"/>
      <c r="AN3" s="2"/>
      <c r="AO3" s="2"/>
      <c r="AP3" s="2"/>
      <c r="AR3" s="2"/>
    </row>
    <row r="4" spans="1:52" x14ac:dyDescent="0.2">
      <c r="B4" s="83" t="s">
        <v>247</v>
      </c>
      <c r="C4" s="133" t="s">
        <v>267</v>
      </c>
      <c r="D4" s="134"/>
      <c r="E4" s="134"/>
      <c r="F4" s="134"/>
      <c r="G4" s="134"/>
      <c r="H4" s="134"/>
      <c r="I4" s="134"/>
      <c r="J4" s="134"/>
      <c r="K4" s="134"/>
      <c r="L4" s="134"/>
      <c r="M4" s="134"/>
      <c r="N4" s="134"/>
      <c r="O4" s="135"/>
      <c r="P4" s="3"/>
      <c r="Q4" s="3"/>
      <c r="R4" s="3"/>
      <c r="S4" s="2"/>
      <c r="T4" s="3"/>
      <c r="U4" s="2"/>
      <c r="V4" s="2"/>
      <c r="W4" s="2"/>
      <c r="X4" s="2"/>
      <c r="Y4" s="2"/>
      <c r="Z4" s="2"/>
      <c r="AA4" s="2"/>
      <c r="AB4" s="2"/>
      <c r="AC4" s="2"/>
      <c r="AD4" s="2"/>
      <c r="AE4" s="2"/>
      <c r="AF4" s="2"/>
      <c r="AG4" s="2"/>
      <c r="AH4" s="2"/>
      <c r="AI4" s="2"/>
      <c r="AJ4" s="2"/>
      <c r="AK4" s="2"/>
      <c r="AL4" s="2"/>
      <c r="AM4" s="2"/>
      <c r="AN4" s="2"/>
      <c r="AO4" s="2"/>
      <c r="AP4" s="2"/>
      <c r="AR4" s="2"/>
    </row>
    <row r="5" spans="1:52" s="139" customFormat="1" ht="185.25" customHeight="1" x14ac:dyDescent="0.2">
      <c r="B5" s="140"/>
      <c r="C5" s="21" t="s">
        <v>270</v>
      </c>
      <c r="D5" s="129" t="s">
        <v>271</v>
      </c>
      <c r="E5" s="21" t="s">
        <v>291</v>
      </c>
      <c r="F5" s="69" t="s">
        <v>10</v>
      </c>
      <c r="G5" s="69" t="s">
        <v>9</v>
      </c>
      <c r="H5" s="22" t="s">
        <v>12</v>
      </c>
      <c r="I5" s="22" t="s">
        <v>11</v>
      </c>
      <c r="J5" s="22" t="s">
        <v>13</v>
      </c>
      <c r="K5" s="22" t="s">
        <v>14</v>
      </c>
      <c r="L5" s="23" t="s">
        <v>15</v>
      </c>
      <c r="M5" s="129" t="s">
        <v>16</v>
      </c>
      <c r="N5" s="23" t="s">
        <v>39</v>
      </c>
      <c r="O5" s="127" t="s">
        <v>202</v>
      </c>
      <c r="P5" s="23" t="s">
        <v>283</v>
      </c>
      <c r="Q5" s="23" t="s">
        <v>284</v>
      </c>
      <c r="R5" s="23" t="s">
        <v>203</v>
      </c>
      <c r="S5" s="23" t="s">
        <v>99</v>
      </c>
      <c r="T5" s="23" t="s">
        <v>285</v>
      </c>
      <c r="U5" s="23" t="s">
        <v>96</v>
      </c>
      <c r="V5" s="23" t="s">
        <v>286</v>
      </c>
      <c r="W5" s="23" t="s">
        <v>97</v>
      </c>
      <c r="X5" s="23" t="s">
        <v>287</v>
      </c>
      <c r="Y5" s="23" t="s">
        <v>272</v>
      </c>
      <c r="Z5" s="23" t="s">
        <v>273</v>
      </c>
      <c r="AA5" s="23" t="s">
        <v>274</v>
      </c>
      <c r="AB5" s="23" t="s">
        <v>275</v>
      </c>
      <c r="AC5" s="23" t="s">
        <v>38</v>
      </c>
      <c r="AD5" s="23" t="s">
        <v>276</v>
      </c>
      <c r="AE5" s="23" t="s">
        <v>277</v>
      </c>
      <c r="AF5" s="23" t="s">
        <v>278</v>
      </c>
      <c r="AG5" s="23" t="s">
        <v>279</v>
      </c>
      <c r="AH5" s="23" t="s">
        <v>280</v>
      </c>
      <c r="AI5" s="23" t="s">
        <v>281</v>
      </c>
      <c r="AJ5" s="23" t="s">
        <v>98</v>
      </c>
      <c r="AK5" s="23" t="s">
        <v>137</v>
      </c>
      <c r="AL5" s="24" t="s">
        <v>138</v>
      </c>
      <c r="AM5" s="24" t="s">
        <v>157</v>
      </c>
      <c r="AN5" s="24" t="s">
        <v>249</v>
      </c>
      <c r="AO5" s="128" t="s">
        <v>282</v>
      </c>
      <c r="AP5" s="128" t="s">
        <v>282</v>
      </c>
      <c r="AQ5" s="128" t="s">
        <v>282</v>
      </c>
      <c r="AR5" s="23" t="s">
        <v>208</v>
      </c>
      <c r="AS5" s="141" t="s">
        <v>189</v>
      </c>
    </row>
    <row r="6" spans="1:52" ht="12" customHeight="1" x14ac:dyDescent="0.2">
      <c r="A6" s="106" t="s">
        <v>82</v>
      </c>
      <c r="B6" s="136" t="s">
        <v>44</v>
      </c>
      <c r="C6" s="137">
        <v>1</v>
      </c>
      <c r="D6" s="138">
        <f>SUM('By Course'!D11:D13)</f>
        <v>0</v>
      </c>
      <c r="E6" s="138">
        <f>SUM('By Course'!E11:E13)</f>
        <v>0</v>
      </c>
      <c r="F6" s="138">
        <f>SUM('By Course'!F11:F13)</f>
        <v>1</v>
      </c>
      <c r="G6" s="138">
        <f>SUM('By Course'!G11:G13)</f>
        <v>0</v>
      </c>
      <c r="H6" s="138">
        <f>SUM('By Course'!H11:H13)</f>
        <v>2.5</v>
      </c>
      <c r="I6" s="138">
        <f>SUM('By Course'!I11:I13)</f>
        <v>1.5</v>
      </c>
      <c r="J6" s="138">
        <f>SUM('By Course'!J11:J13)</f>
        <v>1</v>
      </c>
      <c r="K6" s="138">
        <f>SUM('By Course'!K11:K13)</f>
        <v>1.5</v>
      </c>
      <c r="L6" s="138">
        <f>SUM('By Course'!L11:L13)</f>
        <v>1</v>
      </c>
      <c r="M6" s="138">
        <f>SUM('By Course'!M11:M13)</f>
        <v>0</v>
      </c>
      <c r="N6" s="138">
        <f>SUM('By Course'!N11:N13)</f>
        <v>0</v>
      </c>
      <c r="O6" s="138">
        <f>SUM('By Course'!O11:O13)</f>
        <v>0</v>
      </c>
      <c r="P6" s="138">
        <f>SUM('By Course'!P11:P13)</f>
        <v>0</v>
      </c>
      <c r="Q6" s="138">
        <f>SUM('By Course'!Q11:Q13)</f>
        <v>0</v>
      </c>
      <c r="R6" s="138">
        <f>SUM('By Course'!R11:R13)</f>
        <v>0</v>
      </c>
      <c r="S6" s="138">
        <f>SUM('By Course'!S11:S13)</f>
        <v>0</v>
      </c>
      <c r="T6" s="138">
        <f>SUM('By Course'!T11:T13)</f>
        <v>0</v>
      </c>
      <c r="U6" s="138">
        <f>SUM('By Course'!U11:U13)</f>
        <v>0</v>
      </c>
      <c r="V6" s="138">
        <f>SUM('By Course'!V11:V13)</f>
        <v>0</v>
      </c>
      <c r="W6" s="138">
        <f>SUM('By Course'!W11:W13)</f>
        <v>0</v>
      </c>
      <c r="X6" s="138">
        <f>SUM('By Course'!X11:X13)</f>
        <v>0</v>
      </c>
      <c r="Y6" s="138">
        <f>SUM('By Course'!Y11:Y13)</f>
        <v>0</v>
      </c>
      <c r="Z6" s="138">
        <f>SUM('By Course'!Z11:Z13)</f>
        <v>0</v>
      </c>
      <c r="AA6" s="138">
        <f>SUM('By Course'!AA11:AA13)</f>
        <v>0</v>
      </c>
      <c r="AB6" s="138">
        <f>SUM('By Course'!AB11:AB13)</f>
        <v>0</v>
      </c>
      <c r="AC6" s="138">
        <f>SUM('By Course'!AC11:AC13)</f>
        <v>0</v>
      </c>
      <c r="AD6" s="138">
        <f>SUM('By Course'!AD11:AD13)</f>
        <v>0</v>
      </c>
      <c r="AE6" s="138">
        <f>SUM('By Course'!AE11:AE13)</f>
        <v>0</v>
      </c>
      <c r="AF6" s="138">
        <f>SUM('By Course'!AF11:AF13)</f>
        <v>0</v>
      </c>
      <c r="AG6" s="138">
        <f>SUM('By Course'!AG11:AG13)</f>
        <v>0</v>
      </c>
      <c r="AH6" s="138">
        <f>SUM('By Course'!AH11:AH13)</f>
        <v>0</v>
      </c>
      <c r="AI6" s="138">
        <f>SUM('By Course'!AI11:AI13)</f>
        <v>0</v>
      </c>
      <c r="AJ6" s="138">
        <f>SUM('By Course'!AJ11:AJ13)</f>
        <v>0</v>
      </c>
      <c r="AK6" s="138">
        <f>SUM('By Course'!AK11:AK13)</f>
        <v>0</v>
      </c>
      <c r="AL6" s="138">
        <f>SUM('By Course'!AL11:AL13)</f>
        <v>1</v>
      </c>
      <c r="AM6" s="138">
        <f>SUM('By Course'!AM11:AM13)</f>
        <v>0</v>
      </c>
      <c r="AN6" s="138">
        <f>SUM('By Course'!AN11:AN13)</f>
        <v>0</v>
      </c>
      <c r="AO6" s="138">
        <f>SUM('By Course'!AO11:AO13)</f>
        <v>0</v>
      </c>
      <c r="AP6" s="138">
        <f>SUM('By Course'!AP11:AP13)</f>
        <v>0</v>
      </c>
      <c r="AQ6" s="138">
        <f>SUM('By Course'!AQ11:AQ13)</f>
        <v>0</v>
      </c>
      <c r="AR6" s="138">
        <f>SUM('By Course'!AR11:AR13)</f>
        <v>0</v>
      </c>
      <c r="AS6" s="91"/>
      <c r="AU6" s="107" t="s">
        <v>207</v>
      </c>
      <c r="AV6" s="108"/>
      <c r="AW6" s="109"/>
      <c r="AX6" s="116" t="s">
        <v>24</v>
      </c>
      <c r="AY6" s="117"/>
      <c r="AZ6" s="118"/>
    </row>
    <row r="7" spans="1:52" ht="12.75" x14ac:dyDescent="0.2">
      <c r="A7" s="106"/>
      <c r="B7" s="6" t="s">
        <v>45</v>
      </c>
      <c r="C7" s="89">
        <v>0</v>
      </c>
      <c r="D7" s="90">
        <f>SUM('By Course'!D15:D16)</f>
        <v>0</v>
      </c>
      <c r="E7" s="90">
        <f>SUM('By Course'!E16:E17)</f>
        <v>0</v>
      </c>
      <c r="F7" s="90">
        <f>SUM('By Course'!F16:F17)</f>
        <v>0</v>
      </c>
      <c r="G7" s="90">
        <f>SUM('By Course'!G16:G17)</f>
        <v>0</v>
      </c>
      <c r="H7" s="90">
        <f>SUM('By Course'!H16:H17)</f>
        <v>0.5</v>
      </c>
      <c r="I7" s="90">
        <f>SUM('By Course'!I16:I17)</f>
        <v>0</v>
      </c>
      <c r="J7" s="90">
        <f>SUM('By Course'!J16:J17)</f>
        <v>0</v>
      </c>
      <c r="K7" s="90">
        <f>SUM('By Course'!K16:K17)</f>
        <v>0</v>
      </c>
      <c r="L7" s="90">
        <f>SUM('By Course'!L16:L17)</f>
        <v>0</v>
      </c>
      <c r="M7" s="90">
        <f>SUM('By Course'!M16:M17)</f>
        <v>0</v>
      </c>
      <c r="N7" s="90">
        <f>SUM('By Course'!N16:N17)</f>
        <v>0</v>
      </c>
      <c r="O7" s="90">
        <f>SUM('By Course'!O16:O17)</f>
        <v>0</v>
      </c>
      <c r="P7" s="90">
        <f>SUM('By Course'!P16:P17)</f>
        <v>0</v>
      </c>
      <c r="Q7" s="90">
        <f>SUM('By Course'!Q16:Q17)</f>
        <v>0</v>
      </c>
      <c r="R7" s="90">
        <f>SUM('By Course'!R16:R17)</f>
        <v>0</v>
      </c>
      <c r="S7" s="90">
        <f>SUM('By Course'!S16:S17)</f>
        <v>0</v>
      </c>
      <c r="T7" s="90">
        <f>SUM('By Course'!T16:T17)</f>
        <v>0</v>
      </c>
      <c r="U7" s="90">
        <f>SUM('By Course'!U16:U17)</f>
        <v>0</v>
      </c>
      <c r="V7" s="90">
        <f>SUM('By Course'!V16:V17)</f>
        <v>0</v>
      </c>
      <c r="W7" s="90">
        <f>SUM('By Course'!W16:W17)</f>
        <v>0</v>
      </c>
      <c r="X7" s="90">
        <f>SUM('By Course'!X16:X17)</f>
        <v>0</v>
      </c>
      <c r="Y7" s="90">
        <f>SUM('By Course'!Y16:Y17)</f>
        <v>0</v>
      </c>
      <c r="Z7" s="90">
        <f>SUM('By Course'!Z16:Z17)</f>
        <v>0</v>
      </c>
      <c r="AA7" s="90">
        <f>SUM('By Course'!AA16:AA17)</f>
        <v>0</v>
      </c>
      <c r="AB7" s="90">
        <f>SUM('By Course'!AB16:AB17)</f>
        <v>0</v>
      </c>
      <c r="AC7" s="90">
        <f>SUM('By Course'!AC16:AC17)</f>
        <v>0</v>
      </c>
      <c r="AD7" s="90">
        <f>SUM('By Course'!AD16:AD17)</f>
        <v>0</v>
      </c>
      <c r="AE7" s="90">
        <f>SUM('By Course'!AE16:AE17)</f>
        <v>0</v>
      </c>
      <c r="AF7" s="90">
        <f>SUM('By Course'!AF16:AF17)</f>
        <v>0</v>
      </c>
      <c r="AG7" s="90">
        <f>SUM('By Course'!AG16:AG17)</f>
        <v>0</v>
      </c>
      <c r="AH7" s="90">
        <f>SUM('By Course'!AH16:AH17)</f>
        <v>0</v>
      </c>
      <c r="AI7" s="90">
        <f>SUM('By Course'!AI16:AI17)</f>
        <v>0</v>
      </c>
      <c r="AJ7" s="90">
        <f>SUM('By Course'!AJ16:AJ17)</f>
        <v>0</v>
      </c>
      <c r="AK7" s="90">
        <f>SUM('By Course'!AK16:AK17)</f>
        <v>0</v>
      </c>
      <c r="AL7" s="90">
        <f>SUM('By Course'!AL16:AL17)</f>
        <v>0</v>
      </c>
      <c r="AM7" s="90">
        <f>SUM('By Course'!AM16:AM17)</f>
        <v>0</v>
      </c>
      <c r="AN7" s="90">
        <f>SUM('By Course'!AN16:AN17)</f>
        <v>0</v>
      </c>
      <c r="AO7" s="90">
        <f>SUM('By Course'!AO16:AO17)</f>
        <v>0</v>
      </c>
      <c r="AP7" s="90">
        <f>SUM('By Course'!AP16:AP17)</f>
        <v>0</v>
      </c>
      <c r="AQ7" s="90">
        <f>SUM('By Course'!AQ16:AQ17)</f>
        <v>0</v>
      </c>
      <c r="AR7" s="90">
        <f>SUM('By Course'!AR16:AR17)</f>
        <v>0</v>
      </c>
      <c r="AS7" s="91"/>
      <c r="AU7" s="110"/>
      <c r="AV7" s="111"/>
      <c r="AW7" s="112"/>
      <c r="AX7" s="119"/>
      <c r="AY7" s="120"/>
      <c r="AZ7" s="121"/>
    </row>
    <row r="8" spans="1:52" ht="12.75" x14ac:dyDescent="0.2">
      <c r="A8" s="106"/>
      <c r="B8" s="6" t="s">
        <v>142</v>
      </c>
      <c r="C8" s="89">
        <v>0</v>
      </c>
      <c r="D8" s="90">
        <f>SUM('By Course'!D18:D24)</f>
        <v>0</v>
      </c>
      <c r="E8" s="90">
        <f>SUM('By Course'!E18:E24)</f>
        <v>0</v>
      </c>
      <c r="F8" s="90">
        <f>SUM('By Course'!F18:F24)</f>
        <v>0</v>
      </c>
      <c r="G8" s="90">
        <f>SUM('By Course'!G18:G24)</f>
        <v>0</v>
      </c>
      <c r="H8" s="90">
        <f>SUM('By Course'!H18:H24)</f>
        <v>2.5</v>
      </c>
      <c r="I8" s="90">
        <f>SUM('By Course'!I18:I24)</f>
        <v>1.5</v>
      </c>
      <c r="J8" s="90">
        <f>SUM('By Course'!J18:J24)</f>
        <v>2</v>
      </c>
      <c r="K8" s="90">
        <f>SUM('By Course'!K18:K24)</f>
        <v>3.5</v>
      </c>
      <c r="L8" s="90">
        <f>SUM('By Course'!L18:L24)</f>
        <v>2.5</v>
      </c>
      <c r="M8" s="90">
        <f>SUM('By Course'!M18:M24)</f>
        <v>0</v>
      </c>
      <c r="N8" s="90">
        <f>SUM('By Course'!N18:N24)</f>
        <v>0</v>
      </c>
      <c r="O8" s="90">
        <f>SUM('By Course'!O18:O24)</f>
        <v>0</v>
      </c>
      <c r="P8" s="90">
        <f>SUM('By Course'!P18:P24)</f>
        <v>0</v>
      </c>
      <c r="Q8" s="90">
        <f>SUM('By Course'!Q18:Q24)</f>
        <v>0</v>
      </c>
      <c r="R8" s="90">
        <f>SUM('By Course'!R18:R24)</f>
        <v>0</v>
      </c>
      <c r="S8" s="90">
        <f>SUM('By Course'!S18:S24)</f>
        <v>0</v>
      </c>
      <c r="T8" s="90">
        <f>SUM('By Course'!T18:T24)</f>
        <v>0</v>
      </c>
      <c r="U8" s="90">
        <f>SUM('By Course'!U18:U24)</f>
        <v>0</v>
      </c>
      <c r="V8" s="90">
        <f>SUM('By Course'!V18:V24)</f>
        <v>0</v>
      </c>
      <c r="W8" s="90">
        <f>SUM('By Course'!W18:W24)</f>
        <v>0</v>
      </c>
      <c r="X8" s="90">
        <f>SUM('By Course'!X18:X24)</f>
        <v>0</v>
      </c>
      <c r="Y8" s="90">
        <f>SUM('By Course'!Y18:Y24)</f>
        <v>0</v>
      </c>
      <c r="Z8" s="90">
        <f>SUM('By Course'!Z18:Z24)</f>
        <v>0</v>
      </c>
      <c r="AA8" s="90">
        <f>SUM('By Course'!AA18:AA24)</f>
        <v>0</v>
      </c>
      <c r="AB8" s="90">
        <f>SUM('By Course'!AB18:AB24)</f>
        <v>0</v>
      </c>
      <c r="AC8" s="90">
        <f>SUM('By Course'!AC18:AC24)</f>
        <v>0</v>
      </c>
      <c r="AD8" s="90">
        <f>SUM('By Course'!AD18:AD24)</f>
        <v>0</v>
      </c>
      <c r="AE8" s="90">
        <f>SUM('By Course'!AE18:AE24)</f>
        <v>0</v>
      </c>
      <c r="AF8" s="90">
        <f>SUM('By Course'!AF18:AF24)</f>
        <v>0</v>
      </c>
      <c r="AG8" s="90">
        <f>SUM('By Course'!AG18:AG24)</f>
        <v>0</v>
      </c>
      <c r="AH8" s="90">
        <f>SUM('By Course'!AH18:AH24)</f>
        <v>0</v>
      </c>
      <c r="AI8" s="90">
        <f>SUM('By Course'!AI18:AI24)</f>
        <v>0</v>
      </c>
      <c r="AJ8" s="90">
        <f>SUM('By Course'!AJ18:AJ24)</f>
        <v>0</v>
      </c>
      <c r="AK8" s="90">
        <f>SUM('By Course'!AK18:AK24)</f>
        <v>0</v>
      </c>
      <c r="AL8" s="90">
        <f>SUM('By Course'!AL18:AL24)</f>
        <v>0</v>
      </c>
      <c r="AM8" s="90">
        <f>SUM('By Course'!AM18:AM24)</f>
        <v>0</v>
      </c>
      <c r="AN8" s="90">
        <f>SUM('By Course'!AN18:AN24)</f>
        <v>0</v>
      </c>
      <c r="AO8" s="90">
        <f>SUM('By Course'!AO18:AO24)</f>
        <v>0</v>
      </c>
      <c r="AP8" s="90">
        <f>SUM('By Course'!AP18:AP24)</f>
        <v>0</v>
      </c>
      <c r="AQ8" s="90">
        <f>SUM('By Course'!AQ18:AQ24)</f>
        <v>0</v>
      </c>
      <c r="AR8" s="90">
        <f>SUM('By Course'!AR18:AR24)</f>
        <v>4</v>
      </c>
      <c r="AS8" s="91"/>
      <c r="AU8" s="113"/>
      <c r="AV8" s="114"/>
      <c r="AW8" s="115"/>
      <c r="AX8" s="122"/>
      <c r="AY8" s="123"/>
      <c r="AZ8" s="124"/>
    </row>
    <row r="9" spans="1:52" ht="13.5" customHeight="1" x14ac:dyDescent="0.2">
      <c r="A9" s="106"/>
      <c r="B9" s="7" t="s">
        <v>143</v>
      </c>
      <c r="C9" s="92">
        <f>SUM(C6:C8)</f>
        <v>1</v>
      </c>
      <c r="D9" s="92">
        <f>SUM(D6:D8)</f>
        <v>0</v>
      </c>
      <c r="E9" s="92">
        <f>SUM(E6:E8)</f>
        <v>0</v>
      </c>
      <c r="F9" s="92">
        <f t="shared" ref="F9:AR9" si="0">SUM(F6:F8)</f>
        <v>1</v>
      </c>
      <c r="G9" s="92">
        <f t="shared" si="0"/>
        <v>0</v>
      </c>
      <c r="H9" s="92">
        <f t="shared" si="0"/>
        <v>5.5</v>
      </c>
      <c r="I9" s="92">
        <f t="shared" si="0"/>
        <v>3</v>
      </c>
      <c r="J9" s="92">
        <f t="shared" si="0"/>
        <v>3</v>
      </c>
      <c r="K9" s="93">
        <f t="shared" si="0"/>
        <v>5</v>
      </c>
      <c r="L9" s="92">
        <f t="shared" si="0"/>
        <v>3.5</v>
      </c>
      <c r="M9" s="92">
        <f t="shared" si="0"/>
        <v>0</v>
      </c>
      <c r="N9" s="92">
        <f t="shared" si="0"/>
        <v>0</v>
      </c>
      <c r="O9" s="92">
        <f t="shared" si="0"/>
        <v>0</v>
      </c>
      <c r="P9" s="92">
        <f t="shared" si="0"/>
        <v>0</v>
      </c>
      <c r="Q9" s="92">
        <f t="shared" si="0"/>
        <v>0</v>
      </c>
      <c r="R9" s="92">
        <f t="shared" si="0"/>
        <v>0</v>
      </c>
      <c r="S9" s="92">
        <f t="shared" si="0"/>
        <v>0</v>
      </c>
      <c r="T9" s="92">
        <f t="shared" si="0"/>
        <v>0</v>
      </c>
      <c r="U9" s="92">
        <f t="shared" si="0"/>
        <v>0</v>
      </c>
      <c r="V9" s="92">
        <f t="shared" si="0"/>
        <v>0</v>
      </c>
      <c r="W9" s="92">
        <f t="shared" si="0"/>
        <v>0</v>
      </c>
      <c r="X9" s="92">
        <f t="shared" si="0"/>
        <v>0</v>
      </c>
      <c r="Y9" s="92">
        <f t="shared" si="0"/>
        <v>0</v>
      </c>
      <c r="Z9" s="92">
        <f t="shared" si="0"/>
        <v>0</v>
      </c>
      <c r="AA9" s="92">
        <f t="shared" si="0"/>
        <v>0</v>
      </c>
      <c r="AB9" s="92">
        <f t="shared" si="0"/>
        <v>0</v>
      </c>
      <c r="AC9" s="92">
        <f t="shared" si="0"/>
        <v>0</v>
      </c>
      <c r="AD9" s="92">
        <f t="shared" si="0"/>
        <v>0</v>
      </c>
      <c r="AE9" s="92">
        <f t="shared" si="0"/>
        <v>0</v>
      </c>
      <c r="AF9" s="92">
        <f t="shared" si="0"/>
        <v>0</v>
      </c>
      <c r="AG9" s="92">
        <f t="shared" si="0"/>
        <v>0</v>
      </c>
      <c r="AH9" s="92">
        <f t="shared" si="0"/>
        <v>0</v>
      </c>
      <c r="AI9" s="92">
        <f t="shared" si="0"/>
        <v>0</v>
      </c>
      <c r="AJ9" s="92">
        <f t="shared" si="0"/>
        <v>0</v>
      </c>
      <c r="AK9" s="92">
        <f t="shared" si="0"/>
        <v>0</v>
      </c>
      <c r="AL9" s="92">
        <f t="shared" si="0"/>
        <v>1</v>
      </c>
      <c r="AM9" s="174">
        <v>0</v>
      </c>
      <c r="AN9" s="174">
        <v>0</v>
      </c>
      <c r="AO9" s="92">
        <f t="shared" si="0"/>
        <v>0</v>
      </c>
      <c r="AP9" s="92">
        <f t="shared" si="0"/>
        <v>0</v>
      </c>
      <c r="AQ9" s="92">
        <f t="shared" si="0"/>
        <v>0</v>
      </c>
      <c r="AR9" s="92">
        <f t="shared" si="0"/>
        <v>4</v>
      </c>
      <c r="AS9" s="147">
        <f>SUM(C9:AR9)</f>
        <v>27</v>
      </c>
      <c r="AU9" s="3"/>
      <c r="AV9" s="2"/>
      <c r="AW9" s="2"/>
      <c r="AX9" s="2"/>
      <c r="AY9" s="2"/>
      <c r="AZ9" s="2"/>
    </row>
    <row r="10" spans="1:52" ht="12" customHeight="1" x14ac:dyDescent="0.2">
      <c r="A10" s="106"/>
      <c r="B10" s="201" t="s">
        <v>42</v>
      </c>
      <c r="C10" s="96">
        <v>0</v>
      </c>
      <c r="D10" s="90">
        <f>SUM('By Course'!D31:D46)</f>
        <v>0</v>
      </c>
      <c r="E10" s="142">
        <v>33</v>
      </c>
      <c r="F10" s="90">
        <f>SUM('By Course'!F31:F46)</f>
        <v>5</v>
      </c>
      <c r="G10" s="90">
        <f>SUM('By Course'!G31:G46)</f>
        <v>8</v>
      </c>
      <c r="H10" s="90">
        <f>SUM('By Course'!H31:H46)</f>
        <v>10.5</v>
      </c>
      <c r="I10" s="90">
        <f>SUM('By Course'!I31:I46)</f>
        <v>5</v>
      </c>
      <c r="J10" s="90">
        <f>SUM('By Course'!J31:J46)</f>
        <v>13</v>
      </c>
      <c r="K10" s="90">
        <f>SUM('By Course'!K31:K46)</f>
        <v>3</v>
      </c>
      <c r="L10" s="90">
        <f>SUM('By Course'!L31:L46)</f>
        <v>0</v>
      </c>
      <c r="M10" s="90">
        <f>SUM('By Course'!M31:M46)</f>
        <v>0</v>
      </c>
      <c r="N10" s="90">
        <f>SUM('By Course'!N31:N46)</f>
        <v>0</v>
      </c>
      <c r="O10" s="90">
        <f>SUM('By Course'!O31:O46)</f>
        <v>10</v>
      </c>
      <c r="P10" s="90">
        <f>SUM('By Course'!P31:P46)</f>
        <v>0</v>
      </c>
      <c r="Q10" s="90">
        <f>SUM('By Course'!Q31:Q46)</f>
        <v>0</v>
      </c>
      <c r="R10" s="90">
        <f>SUM('By Course'!R31:R46)</f>
        <v>0</v>
      </c>
      <c r="S10" s="90">
        <f>SUM('By Course'!S31:S46)</f>
        <v>0</v>
      </c>
      <c r="T10" s="90">
        <f>SUM('By Course'!T31:T46)</f>
        <v>0</v>
      </c>
      <c r="U10" s="90">
        <f>SUM('By Course'!U31:U46)</f>
        <v>0</v>
      </c>
      <c r="V10" s="90">
        <f>SUM('By Course'!V31:V46)</f>
        <v>0</v>
      </c>
      <c r="W10" s="142">
        <f>SUM('By Course'!W31:W46)</f>
        <v>8</v>
      </c>
      <c r="X10" s="90">
        <f>SUM('By Course'!X31:X46)</f>
        <v>0</v>
      </c>
      <c r="Y10" s="90">
        <f>SUM('By Course'!Y31:Y46)</f>
        <v>0</v>
      </c>
      <c r="Z10" s="90">
        <f>SUM('By Course'!Z31:Z46)</f>
        <v>0</v>
      </c>
      <c r="AA10" s="90">
        <f>SUM('By Course'!AA31:AA46)</f>
        <v>0</v>
      </c>
      <c r="AB10" s="90">
        <f>SUM('By Course'!AB31:AB46)</f>
        <v>0</v>
      </c>
      <c r="AC10" s="142">
        <f>SUM('By Course'!AC31:AC46)</f>
        <v>8</v>
      </c>
      <c r="AD10" s="90">
        <f>SUM('By Course'!AD31:AD46)</f>
        <v>0</v>
      </c>
      <c r="AE10" s="90">
        <f>SUM('By Course'!AE31:AE46)</f>
        <v>0</v>
      </c>
      <c r="AF10" s="90">
        <f>SUM('By Course'!AF31:AF46)</f>
        <v>0</v>
      </c>
      <c r="AG10" s="90">
        <f>SUM('By Course'!AG31:AG46)</f>
        <v>0</v>
      </c>
      <c r="AH10" s="90">
        <f>SUM('By Course'!AH31:AH46)</f>
        <v>0</v>
      </c>
      <c r="AI10" s="90">
        <f>SUM('By Course'!AI31:AI46)</f>
        <v>0</v>
      </c>
      <c r="AJ10" s="142">
        <f>SUM('By Course'!AJ31:AJ46)</f>
        <v>8</v>
      </c>
      <c r="AK10" s="90">
        <f>SUM('By Course'!AK31:AK46)</f>
        <v>0</v>
      </c>
      <c r="AL10" s="90">
        <f>SUM('By Course'!AL31:AL46)</f>
        <v>4</v>
      </c>
      <c r="AM10" s="90">
        <f>SUM('By Course'!AM31:AM46)</f>
        <v>0</v>
      </c>
      <c r="AN10" s="90">
        <f>SUM('By Course'!AN31:AN46)</f>
        <v>0</v>
      </c>
      <c r="AO10" s="90">
        <f>SUM('By Course'!AO31:AO46)</f>
        <v>0</v>
      </c>
      <c r="AP10" s="90">
        <f>SUM('By Course'!AP31:AP46)</f>
        <v>0</v>
      </c>
      <c r="AQ10" s="90">
        <f>SUM('By Course'!AQ31:AQ46)</f>
        <v>0</v>
      </c>
      <c r="AR10" s="90">
        <f>SUM('By Course'!AR31:AR46)</f>
        <v>0</v>
      </c>
      <c r="AS10" s="95">
        <f>SUM(C10:AR10)</f>
        <v>115.5</v>
      </c>
      <c r="AU10" s="107" t="s">
        <v>199</v>
      </c>
      <c r="AV10" s="108"/>
      <c r="AW10" s="109"/>
      <c r="AX10" s="116" t="s">
        <v>139</v>
      </c>
      <c r="AY10" s="117"/>
      <c r="AZ10" s="118"/>
    </row>
    <row r="11" spans="1:52" ht="12.75" x14ac:dyDescent="0.2">
      <c r="A11" s="106"/>
      <c r="B11" s="200" t="s">
        <v>261</v>
      </c>
      <c r="C11" s="96">
        <v>13</v>
      </c>
      <c r="D11" s="90">
        <f>SUM('By Course'!D48:D58)</f>
        <v>0</v>
      </c>
      <c r="E11" s="90">
        <f>SUM('By Course'!E48:E58)</f>
        <v>0</v>
      </c>
      <c r="F11" s="90">
        <f>SUM('By Course'!F48:F58)</f>
        <v>0</v>
      </c>
      <c r="G11" s="90">
        <f>SUM('By Course'!G48:G58)</f>
        <v>0</v>
      </c>
      <c r="H11" s="90">
        <f>SUM('By Course'!H48:H58)</f>
        <v>2.5</v>
      </c>
      <c r="I11" s="90">
        <f>SUM('By Course'!I48:I58)</f>
        <v>2.5</v>
      </c>
      <c r="J11" s="90">
        <f>SUM('By Course'!J48:J58)</f>
        <v>5.5</v>
      </c>
      <c r="K11" s="90">
        <f>SUM('By Course'!K48:K58)</f>
        <v>6</v>
      </c>
      <c r="L11" s="90">
        <f>SUM('By Course'!L48:L58)</f>
        <v>0</v>
      </c>
      <c r="M11" s="90">
        <f>SUM('By Course'!M48:M58)</f>
        <v>0</v>
      </c>
      <c r="N11" s="90">
        <f>SUM('By Course'!N48:N58)</f>
        <v>0</v>
      </c>
      <c r="O11" s="90">
        <f>SUM('By Course'!O48:O58)</f>
        <v>7</v>
      </c>
      <c r="P11" s="90">
        <f>SUM('By Course'!P48:P58)</f>
        <v>0</v>
      </c>
      <c r="Q11" s="90">
        <f>SUM('By Course'!Q48:Q58)</f>
        <v>0</v>
      </c>
      <c r="R11" s="90">
        <f>SUM('By Course'!R48:R58)</f>
        <v>6</v>
      </c>
      <c r="S11" s="90">
        <f>SUM('By Course'!S48:S58)</f>
        <v>0</v>
      </c>
      <c r="T11" s="90">
        <f>SUM('By Course'!T48:T58)</f>
        <v>0</v>
      </c>
      <c r="U11" s="90">
        <f>SUM('By Course'!U48:U58)</f>
        <v>0</v>
      </c>
      <c r="V11" s="90">
        <f>SUM('By Course'!V48:V58)</f>
        <v>0</v>
      </c>
      <c r="W11" s="90">
        <f>SUM('By Course'!W48:W58)</f>
        <v>0</v>
      </c>
      <c r="X11" s="90">
        <f>SUM('By Course'!X48:X58)</f>
        <v>0</v>
      </c>
      <c r="Y11" s="90">
        <f>SUM('By Course'!Y48:Y58)</f>
        <v>0</v>
      </c>
      <c r="Z11" s="90">
        <f>SUM('By Course'!Z48:Z58)</f>
        <v>0</v>
      </c>
      <c r="AA11" s="90">
        <f>SUM('By Course'!AA48:AA58)</f>
        <v>0</v>
      </c>
      <c r="AB11" s="90">
        <f>SUM('By Course'!AB48:AB58)</f>
        <v>0</v>
      </c>
      <c r="AC11" s="90">
        <f>SUM('By Course'!AC48:AC58)</f>
        <v>0</v>
      </c>
      <c r="AD11" s="90">
        <f>SUM('By Course'!AD48:AD58)</f>
        <v>0</v>
      </c>
      <c r="AE11" s="90">
        <f>SUM('By Course'!AE48:AE58)</f>
        <v>0</v>
      </c>
      <c r="AF11" s="90">
        <f>SUM('By Course'!AF48:AF58)</f>
        <v>6</v>
      </c>
      <c r="AG11" s="90">
        <f>SUM('By Course'!AG48:AG58)</f>
        <v>0</v>
      </c>
      <c r="AH11" s="90">
        <f>SUM('By Course'!AH48:AH58)</f>
        <v>0</v>
      </c>
      <c r="AI11" s="90">
        <f>SUM('By Course'!AI48:AI58)</f>
        <v>0</v>
      </c>
      <c r="AJ11" s="90">
        <f>SUM('By Course'!AJ48:AJ58)</f>
        <v>0</v>
      </c>
      <c r="AK11" s="90">
        <f>SUM('By Course'!AK48:AK58)</f>
        <v>3</v>
      </c>
      <c r="AL11" s="90">
        <f>SUM('By Course'!AL48:AL58)</f>
        <v>0</v>
      </c>
      <c r="AM11" s="90">
        <f>SUM('By Course'!AM48:AM58)</f>
        <v>0</v>
      </c>
      <c r="AN11" s="90">
        <f>SUM('By Course'!AN48:AN58)</f>
        <v>0</v>
      </c>
      <c r="AO11" s="90">
        <f>SUM('By Course'!AO48:AO58)</f>
        <v>0</v>
      </c>
      <c r="AP11" s="90">
        <f>SUM('By Course'!AP48:AP58)</f>
        <v>0</v>
      </c>
      <c r="AQ11" s="90">
        <f>SUM('By Course'!AQ48:AQ58)</f>
        <v>0</v>
      </c>
      <c r="AR11" s="90">
        <f>SUM('By Course'!AR48:AR58)</f>
        <v>0</v>
      </c>
      <c r="AS11" s="95">
        <f t="shared" ref="AS11:AS15" si="1">SUM(C11:AR11)</f>
        <v>51.5</v>
      </c>
      <c r="AU11" s="110"/>
      <c r="AV11" s="111"/>
      <c r="AW11" s="112"/>
      <c r="AX11" s="119"/>
      <c r="AY11" s="120"/>
      <c r="AZ11" s="121"/>
    </row>
    <row r="12" spans="1:52" ht="12.75" x14ac:dyDescent="0.2">
      <c r="A12" s="106"/>
      <c r="B12" s="6" t="s">
        <v>262</v>
      </c>
      <c r="C12" s="96">
        <v>0</v>
      </c>
      <c r="D12" s="90">
        <f>SUM('By Course'!D60:D61)</f>
        <v>0</v>
      </c>
      <c r="E12" s="90">
        <f>SUM('By Course'!E60:E61)</f>
        <v>0</v>
      </c>
      <c r="F12" s="90">
        <f>SUM('By Course'!F60:F61)</f>
        <v>0</v>
      </c>
      <c r="G12" s="90">
        <f>SUM('By Course'!G60:G61)</f>
        <v>0</v>
      </c>
      <c r="H12" s="90">
        <f>SUM('By Course'!H60:H61)</f>
        <v>4</v>
      </c>
      <c r="I12" s="90">
        <f>SUM('By Course'!I60:I61)</f>
        <v>0</v>
      </c>
      <c r="J12" s="90">
        <f>SUM('By Course'!J60:J61)</f>
        <v>0</v>
      </c>
      <c r="K12" s="90">
        <f>SUM('By Course'!K60:K61)</f>
        <v>0</v>
      </c>
      <c r="L12" s="90">
        <f>SUM('By Course'!L60:L61)</f>
        <v>0</v>
      </c>
      <c r="M12" s="90">
        <f>SUM('By Course'!M60:M61)</f>
        <v>0</v>
      </c>
      <c r="N12" s="90">
        <f>SUM('By Course'!N60:N61)</f>
        <v>0</v>
      </c>
      <c r="O12" s="90">
        <f>SUM('By Course'!O60:O61)</f>
        <v>0</v>
      </c>
      <c r="P12" s="90">
        <f>SUM('By Course'!P60:P61)</f>
        <v>0</v>
      </c>
      <c r="Q12" s="90">
        <f>SUM('By Course'!Q60:Q61)</f>
        <v>0</v>
      </c>
      <c r="R12" s="90">
        <f>SUM('By Course'!R60:R61)</f>
        <v>0</v>
      </c>
      <c r="S12" s="90">
        <f>SUM('By Course'!S60:S61)</f>
        <v>0</v>
      </c>
      <c r="T12" s="90">
        <f>SUM('By Course'!T60:T61)</f>
        <v>0</v>
      </c>
      <c r="U12" s="90">
        <f>SUM('By Course'!U60:U61)</f>
        <v>0</v>
      </c>
      <c r="V12" s="90">
        <f>SUM('By Course'!V60:V61)</f>
        <v>0</v>
      </c>
      <c r="W12" s="90">
        <f>SUM('By Course'!W60:W61)</f>
        <v>0</v>
      </c>
      <c r="X12" s="90">
        <f>SUM('By Course'!X60:X61)</f>
        <v>0</v>
      </c>
      <c r="Y12" s="90">
        <f>SUM('By Course'!Y60:Y61)</f>
        <v>0</v>
      </c>
      <c r="Z12" s="90">
        <f>SUM('By Course'!Z60:Z61)</f>
        <v>0</v>
      </c>
      <c r="AA12" s="90">
        <f>SUM('By Course'!AA60:AA61)</f>
        <v>0</v>
      </c>
      <c r="AB12" s="90">
        <f>SUM('By Course'!AB60:AB61)</f>
        <v>0</v>
      </c>
      <c r="AC12" s="90">
        <f>SUM('By Course'!AC60:AC61)</f>
        <v>0</v>
      </c>
      <c r="AD12" s="90">
        <f>SUM('By Course'!AD60:AD61)</f>
        <v>0</v>
      </c>
      <c r="AE12" s="90">
        <f>SUM('By Course'!AE60:AE61)</f>
        <v>0</v>
      </c>
      <c r="AF12" s="90">
        <f>SUM('By Course'!AF60:AF61)</f>
        <v>0</v>
      </c>
      <c r="AG12" s="90">
        <f>SUM('By Course'!AG60:AG61)</f>
        <v>0</v>
      </c>
      <c r="AH12" s="90">
        <f>SUM('By Course'!AH60:AH61)</f>
        <v>0</v>
      </c>
      <c r="AI12" s="90">
        <f>SUM('By Course'!AI60:AI61)</f>
        <v>0</v>
      </c>
      <c r="AJ12" s="90">
        <f>SUM('By Course'!AJ60:AJ61)</f>
        <v>0</v>
      </c>
      <c r="AK12" s="90">
        <f>SUM('By Course'!AK60:AK61)</f>
        <v>0</v>
      </c>
      <c r="AL12" s="90">
        <f>SUM('By Course'!AL60:AL61)</f>
        <v>1</v>
      </c>
      <c r="AM12" s="90">
        <f>SUM('By Course'!AM60:AM61)</f>
        <v>0</v>
      </c>
      <c r="AN12" s="90">
        <f>SUM('By Course'!AN60:AN61)</f>
        <v>0</v>
      </c>
      <c r="AO12" s="90">
        <f>SUM('By Course'!AO60:AO61)</f>
        <v>0</v>
      </c>
      <c r="AP12" s="90">
        <f>SUM('By Course'!AP60:AP61)</f>
        <v>0</v>
      </c>
      <c r="AQ12" s="90">
        <f>SUM('By Course'!AQ60:AQ61)</f>
        <v>0</v>
      </c>
      <c r="AR12" s="90">
        <f>SUM('By Course'!AR60:AR61)</f>
        <v>0</v>
      </c>
      <c r="AS12" s="95">
        <f t="shared" si="1"/>
        <v>5</v>
      </c>
      <c r="AU12" s="110"/>
      <c r="AV12" s="111"/>
      <c r="AW12" s="112"/>
      <c r="AX12" s="119"/>
      <c r="AY12" s="120"/>
      <c r="AZ12" s="121"/>
    </row>
    <row r="13" spans="1:52" ht="12.75" x14ac:dyDescent="0.2">
      <c r="A13" s="106"/>
      <c r="B13" s="6" t="s">
        <v>263</v>
      </c>
      <c r="C13" s="97">
        <v>6</v>
      </c>
      <c r="D13" s="90">
        <f>SUM('By Course'!D63:D80)</f>
        <v>0</v>
      </c>
      <c r="E13" s="90">
        <f>SUM('By Course'!E63:E80)</f>
        <v>0</v>
      </c>
      <c r="F13" s="90">
        <f>SUM('By Course'!F63:F80)</f>
        <v>32</v>
      </c>
      <c r="G13" s="90">
        <f>SUM('By Course'!G63:G80)</f>
        <v>26</v>
      </c>
      <c r="H13" s="90">
        <f>SUM('By Course'!H63:H80)</f>
        <v>0.5</v>
      </c>
      <c r="I13" s="90">
        <f>SUM('By Course'!I63:I80)</f>
        <v>0</v>
      </c>
      <c r="J13" s="90">
        <f>SUM('By Course'!J63:J80)</f>
        <v>1</v>
      </c>
      <c r="K13" s="90">
        <f>SUM('By Course'!K63:K80)</f>
        <v>6</v>
      </c>
      <c r="L13" s="90">
        <f>SUM('By Course'!L63:L80)</f>
        <v>13.5</v>
      </c>
      <c r="M13" s="90">
        <f>SUM('By Course'!M63:M80)</f>
        <v>0</v>
      </c>
      <c r="N13" s="90">
        <f>SUM('By Course'!N63:N80)</f>
        <v>0</v>
      </c>
      <c r="O13" s="90">
        <f>SUM('By Course'!O63:O80)</f>
        <v>13</v>
      </c>
      <c r="P13" s="90">
        <f>SUM('By Course'!P63:P80)</f>
        <v>0</v>
      </c>
      <c r="Q13" s="90">
        <f>SUM('By Course'!Q63:Q80)</f>
        <v>0</v>
      </c>
      <c r="R13" s="90">
        <f>SUM('By Course'!R63:R80)</f>
        <v>6</v>
      </c>
      <c r="S13" s="90">
        <f>SUM('By Course'!S63:S80)</f>
        <v>0</v>
      </c>
      <c r="T13" s="90">
        <f>SUM('By Course'!T63:T80)</f>
        <v>0</v>
      </c>
      <c r="U13" s="90">
        <f>SUM('By Course'!U63:U80)</f>
        <v>25</v>
      </c>
      <c r="V13" s="90">
        <f>SUM('By Course'!V63:V80)</f>
        <v>0</v>
      </c>
      <c r="W13" s="90">
        <f>SUM('By Course'!W63:W80)</f>
        <v>0</v>
      </c>
      <c r="X13" s="90">
        <f>SUM('By Course'!X63:X80)</f>
        <v>0</v>
      </c>
      <c r="Y13" s="90">
        <f>SUM('By Course'!Y63:Y80)</f>
        <v>0</v>
      </c>
      <c r="Z13" s="90">
        <f>SUM('By Course'!Z63:Z80)</f>
        <v>0</v>
      </c>
      <c r="AA13" s="90">
        <f>SUM('By Course'!AA63:AA80)</f>
        <v>0</v>
      </c>
      <c r="AB13" s="90">
        <f>SUM('By Course'!AB63:AB80)</f>
        <v>0</v>
      </c>
      <c r="AC13" s="90">
        <f>SUM('By Course'!AC63:AC80)</f>
        <v>0</v>
      </c>
      <c r="AD13" s="90">
        <f>SUM('By Course'!AD63:AD80)</f>
        <v>0</v>
      </c>
      <c r="AE13" s="90">
        <f>SUM('By Course'!AE63:AE80)</f>
        <v>0</v>
      </c>
      <c r="AF13" s="90">
        <f>SUM('By Course'!AF63:AF80)</f>
        <v>3</v>
      </c>
      <c r="AG13" s="90">
        <f>SUM('By Course'!AG63:AG80)</f>
        <v>0</v>
      </c>
      <c r="AH13" s="90">
        <f>SUM('By Course'!AH63:AH80)</f>
        <v>0</v>
      </c>
      <c r="AI13" s="90">
        <f>SUM('By Course'!AI63:AI80)</f>
        <v>0</v>
      </c>
      <c r="AJ13" s="90">
        <f>SUM('By Course'!AJ63:AJ80)</f>
        <v>0</v>
      </c>
      <c r="AK13" s="90">
        <f>SUM('By Course'!AK63:AK80)</f>
        <v>0</v>
      </c>
      <c r="AL13" s="90">
        <f>SUM('By Course'!AL63:AL80)</f>
        <v>6</v>
      </c>
      <c r="AM13" s="90">
        <f>SUM('By Course'!AM63:AM80)</f>
        <v>0</v>
      </c>
      <c r="AN13" s="90">
        <f>SUM('By Course'!AN63:AN80)</f>
        <v>0</v>
      </c>
      <c r="AO13" s="90">
        <f>SUM('By Course'!AO63:AO80)</f>
        <v>0</v>
      </c>
      <c r="AP13" s="90">
        <f>SUM('By Course'!AP63:AP80)</f>
        <v>0</v>
      </c>
      <c r="AQ13" s="90">
        <f>SUM('By Course'!AQ63:AQ80)</f>
        <v>0</v>
      </c>
      <c r="AR13" s="90">
        <f>SUM('By Course'!AR63:AR80)</f>
        <v>0</v>
      </c>
      <c r="AS13" s="95">
        <f t="shared" si="1"/>
        <v>138</v>
      </c>
      <c r="AU13" s="110"/>
      <c r="AV13" s="111"/>
      <c r="AW13" s="112"/>
      <c r="AX13" s="119"/>
      <c r="AY13" s="120"/>
      <c r="AZ13" s="121"/>
    </row>
    <row r="14" spans="1:52" ht="12.75" x14ac:dyDescent="0.2">
      <c r="A14" s="106"/>
      <c r="B14" s="6" t="s">
        <v>264</v>
      </c>
      <c r="C14" s="96">
        <v>0</v>
      </c>
      <c r="D14" s="90">
        <f>SUM('By Course'!D82:D90)</f>
        <v>0</v>
      </c>
      <c r="E14" s="90">
        <f>SUM('By Course'!E82:E90)</f>
        <v>0</v>
      </c>
      <c r="F14" s="90">
        <f>SUM('By Course'!F82:F90)</f>
        <v>0</v>
      </c>
      <c r="G14" s="90">
        <f>SUM('By Course'!G82:G90)</f>
        <v>0</v>
      </c>
      <c r="H14" s="90">
        <f>SUM('By Course'!H82:H90)</f>
        <v>14</v>
      </c>
      <c r="I14" s="90">
        <f>SUM('By Course'!I82:I90)</f>
        <v>3</v>
      </c>
      <c r="J14" s="90">
        <f>SUM('By Course'!J82:J90)</f>
        <v>8.5</v>
      </c>
      <c r="K14" s="90">
        <f>SUM('By Course'!K82:K90)</f>
        <v>3</v>
      </c>
      <c r="L14" s="90">
        <f>SUM('By Course'!L82:L90)</f>
        <v>12</v>
      </c>
      <c r="M14" s="90">
        <f>SUM('By Course'!M82:M90)</f>
        <v>0</v>
      </c>
      <c r="N14" s="90">
        <f>SUM('By Course'!N82:N90)</f>
        <v>0</v>
      </c>
      <c r="O14" s="90">
        <f>SUM('By Course'!O82:O90)</f>
        <v>0</v>
      </c>
      <c r="P14" s="90">
        <f>SUM('By Course'!P82:P90)</f>
        <v>0</v>
      </c>
      <c r="Q14" s="90">
        <f>SUM('By Course'!Q82:Q90)</f>
        <v>0</v>
      </c>
      <c r="R14" s="90">
        <f>SUM('By Course'!R82:R90)</f>
        <v>0</v>
      </c>
      <c r="S14" s="90">
        <f>SUM('By Course'!S82:S90)</f>
        <v>0</v>
      </c>
      <c r="T14" s="90">
        <f>SUM('By Course'!T82:T90)</f>
        <v>0</v>
      </c>
      <c r="U14" s="90">
        <f>SUM('By Course'!U82:U90)</f>
        <v>0</v>
      </c>
      <c r="V14" s="90">
        <f>SUM('By Course'!V82:V90)</f>
        <v>0</v>
      </c>
      <c r="W14" s="90">
        <f>SUM('By Course'!W82:W90)</f>
        <v>0</v>
      </c>
      <c r="X14" s="90">
        <f>SUM('By Course'!X82:X90)</f>
        <v>0</v>
      </c>
      <c r="Y14" s="90">
        <f>SUM('By Course'!Y82:Y90)</f>
        <v>0</v>
      </c>
      <c r="Z14" s="90">
        <f>SUM('By Course'!Z82:Z90)</f>
        <v>0</v>
      </c>
      <c r="AA14" s="90">
        <f>SUM('By Course'!AA82:AA90)</f>
        <v>0</v>
      </c>
      <c r="AB14" s="90">
        <f>SUM('By Course'!AB82:AB90)</f>
        <v>0</v>
      </c>
      <c r="AC14" s="90">
        <f>SUM('By Course'!AC82:AC90)</f>
        <v>0</v>
      </c>
      <c r="AD14" s="90">
        <f>SUM('By Course'!AD82:AD90)</f>
        <v>0</v>
      </c>
      <c r="AE14" s="90">
        <f>SUM('By Course'!AE82:AE90)</f>
        <v>0</v>
      </c>
      <c r="AF14" s="90">
        <f>SUM('By Course'!AF82:AF90)</f>
        <v>0</v>
      </c>
      <c r="AG14" s="90">
        <f>SUM('By Course'!AG82:AG90)</f>
        <v>0</v>
      </c>
      <c r="AH14" s="90">
        <f>SUM('By Course'!AH82:AH90)</f>
        <v>0</v>
      </c>
      <c r="AI14" s="90">
        <f>SUM('By Course'!AI82:AI90)</f>
        <v>0</v>
      </c>
      <c r="AJ14" s="90">
        <f>SUM('By Course'!AJ82:AJ90)</f>
        <v>0</v>
      </c>
      <c r="AK14" s="90">
        <f>SUM('By Course'!AK82:AK90)</f>
        <v>0</v>
      </c>
      <c r="AL14" s="90">
        <f>SUM('By Course'!AL82:AL90)</f>
        <v>5</v>
      </c>
      <c r="AM14" s="90">
        <f>SUM('By Course'!AM82:AM90)</f>
        <v>0</v>
      </c>
      <c r="AN14" s="90">
        <f>SUM('By Course'!AN82:AN90)</f>
        <v>0</v>
      </c>
      <c r="AO14" s="90">
        <f>SUM('By Course'!AO82:AO90)</f>
        <v>0</v>
      </c>
      <c r="AP14" s="90">
        <f>SUM('By Course'!AP82:AP90)</f>
        <v>0</v>
      </c>
      <c r="AQ14" s="90">
        <f>SUM('By Course'!AQ82:AQ90)</f>
        <v>0</v>
      </c>
      <c r="AR14" s="90">
        <f>SUM('By Course'!AR82:AR90)</f>
        <v>0</v>
      </c>
      <c r="AS14" s="95">
        <f t="shared" si="1"/>
        <v>45.5</v>
      </c>
      <c r="AU14" s="113"/>
      <c r="AV14" s="114"/>
      <c r="AW14" s="115"/>
      <c r="AX14" s="122"/>
      <c r="AY14" s="123"/>
      <c r="AZ14" s="124"/>
    </row>
    <row r="15" spans="1:52" ht="13.5" customHeight="1" x14ac:dyDescent="0.2">
      <c r="A15" s="106"/>
      <c r="B15" s="8" t="s">
        <v>265</v>
      </c>
      <c r="C15" s="92">
        <f>SUM(C10:C14)-C13</f>
        <v>13</v>
      </c>
      <c r="D15" s="92">
        <f>SUM(D10:D14)</f>
        <v>0</v>
      </c>
      <c r="E15" s="92">
        <f>SUM(E10:E14)-E10</f>
        <v>0</v>
      </c>
      <c r="F15" s="92">
        <f>SUM(F10:F14)</f>
        <v>37</v>
      </c>
      <c r="G15" s="92">
        <f>SUM(G10:G14)-G13</f>
        <v>8</v>
      </c>
      <c r="H15" s="92">
        <f t="shared" ref="G15:AR15" si="2">SUM(H10:H14)</f>
        <v>31.5</v>
      </c>
      <c r="I15" s="92">
        <f t="shared" si="2"/>
        <v>10.5</v>
      </c>
      <c r="J15" s="92">
        <f t="shared" si="2"/>
        <v>28</v>
      </c>
      <c r="K15" s="93">
        <f t="shared" si="2"/>
        <v>18</v>
      </c>
      <c r="L15" s="92">
        <f t="shared" si="2"/>
        <v>25.5</v>
      </c>
      <c r="M15" s="94">
        <f t="shared" si="2"/>
        <v>0</v>
      </c>
      <c r="N15" s="92">
        <f>SUM(N10:N14)</f>
        <v>0</v>
      </c>
      <c r="O15" s="92">
        <f t="shared" si="2"/>
        <v>30</v>
      </c>
      <c r="P15" s="92">
        <f t="shared" si="2"/>
        <v>0</v>
      </c>
      <c r="Q15" s="92">
        <f t="shared" si="2"/>
        <v>0</v>
      </c>
      <c r="R15" s="92">
        <f t="shared" si="2"/>
        <v>12</v>
      </c>
      <c r="S15" s="92">
        <f t="shared" si="2"/>
        <v>0</v>
      </c>
      <c r="T15" s="92">
        <f t="shared" si="2"/>
        <v>0</v>
      </c>
      <c r="U15" s="92">
        <f>SUM(U10:U14)-U13</f>
        <v>0</v>
      </c>
      <c r="V15" s="92">
        <f t="shared" si="2"/>
        <v>0</v>
      </c>
      <c r="W15" s="92">
        <f>SUM(W10:W14)-W10</f>
        <v>0</v>
      </c>
      <c r="X15" s="92">
        <f t="shared" si="2"/>
        <v>0</v>
      </c>
      <c r="Y15" s="92">
        <f t="shared" si="2"/>
        <v>0</v>
      </c>
      <c r="Z15" s="92">
        <f t="shared" si="2"/>
        <v>0</v>
      </c>
      <c r="AA15" s="92">
        <f t="shared" si="2"/>
        <v>0</v>
      </c>
      <c r="AB15" s="92">
        <f t="shared" si="2"/>
        <v>0</v>
      </c>
      <c r="AC15" s="92">
        <f>SUM(AC10:AC14)-AC10</f>
        <v>0</v>
      </c>
      <c r="AD15" s="92">
        <f t="shared" si="2"/>
        <v>0</v>
      </c>
      <c r="AE15" s="92">
        <f t="shared" si="2"/>
        <v>0</v>
      </c>
      <c r="AF15" s="92">
        <f t="shared" si="2"/>
        <v>9</v>
      </c>
      <c r="AG15" s="92">
        <f t="shared" si="2"/>
        <v>0</v>
      </c>
      <c r="AH15" s="92">
        <f t="shared" si="2"/>
        <v>0</v>
      </c>
      <c r="AI15" s="92">
        <f t="shared" si="2"/>
        <v>0</v>
      </c>
      <c r="AJ15" s="92">
        <f>SUM(AJ10:AJ14)-AJ10</f>
        <v>0</v>
      </c>
      <c r="AK15" s="92">
        <f t="shared" si="2"/>
        <v>3</v>
      </c>
      <c r="AL15" s="92">
        <f t="shared" si="2"/>
        <v>16</v>
      </c>
      <c r="AM15" s="174">
        <v>0</v>
      </c>
      <c r="AN15" s="174">
        <v>0</v>
      </c>
      <c r="AO15" s="92">
        <f t="shared" si="2"/>
        <v>0</v>
      </c>
      <c r="AP15" s="92">
        <f t="shared" si="2"/>
        <v>0</v>
      </c>
      <c r="AQ15" s="92">
        <f t="shared" si="2"/>
        <v>0</v>
      </c>
      <c r="AR15" s="92">
        <f t="shared" si="2"/>
        <v>0</v>
      </c>
      <c r="AS15" s="147">
        <f t="shared" si="1"/>
        <v>241.5</v>
      </c>
      <c r="AU15" s="3"/>
      <c r="AV15" s="2"/>
      <c r="AW15" s="2"/>
      <c r="AX15" s="2"/>
      <c r="AY15" s="2"/>
      <c r="AZ15" s="2"/>
    </row>
    <row r="16" spans="1:52" ht="12" customHeight="1" x14ac:dyDescent="0.2">
      <c r="A16" s="106"/>
      <c r="B16" s="6" t="s">
        <v>266</v>
      </c>
      <c r="C16" s="96">
        <v>2</v>
      </c>
      <c r="D16" s="90">
        <v>0</v>
      </c>
      <c r="E16" s="90">
        <v>3</v>
      </c>
      <c r="F16" s="90">
        <f>SUM('By Course'!F154:F160)</f>
        <v>4</v>
      </c>
      <c r="G16" s="90">
        <f>SUM('By Course'!G154:G160)</f>
        <v>0</v>
      </c>
      <c r="H16" s="90">
        <f>SUM('By Course'!H154:H160)</f>
        <v>4</v>
      </c>
      <c r="I16" s="90">
        <f>SUM('By Course'!I154:I160)</f>
        <v>3</v>
      </c>
      <c r="J16" s="90">
        <f>SUM('By Course'!J154:J160)</f>
        <v>6</v>
      </c>
      <c r="K16" s="90">
        <f>SUM('By Course'!K154:K160)</f>
        <v>3</v>
      </c>
      <c r="L16" s="90">
        <f>SUM('By Course'!L154:L160)</f>
        <v>5</v>
      </c>
      <c r="M16" s="90">
        <f>SUM('By Course'!M154:M160)</f>
        <v>0</v>
      </c>
      <c r="N16" s="90">
        <f>SUM('By Course'!N154:N160)</f>
        <v>0</v>
      </c>
      <c r="O16" s="90">
        <f>SUM('By Course'!O154:O160)</f>
        <v>0</v>
      </c>
      <c r="P16" s="90">
        <f>SUM('By Course'!P154:P160)</f>
        <v>0</v>
      </c>
      <c r="Q16" s="90">
        <f>SUM('By Course'!Q154:Q160)</f>
        <v>0</v>
      </c>
      <c r="R16" s="90">
        <f>SUM('By Course'!R154:R160)</f>
        <v>0</v>
      </c>
      <c r="S16" s="90">
        <f>SUM('By Course'!S154:S160)</f>
        <v>2</v>
      </c>
      <c r="T16" s="90">
        <f>SUM('By Course'!T154:T160)</f>
        <v>0</v>
      </c>
      <c r="U16" s="90">
        <f>SUM('By Course'!U154:U160)</f>
        <v>0</v>
      </c>
      <c r="V16" s="90">
        <f>SUM('By Course'!V154:V160)</f>
        <v>0</v>
      </c>
      <c r="W16" s="90">
        <f>SUM('By Course'!W154:W160)</f>
        <v>0</v>
      </c>
      <c r="X16" s="90">
        <f>SUM('By Course'!X154:X160)</f>
        <v>0</v>
      </c>
      <c r="Y16" s="90">
        <f>SUM('By Course'!Y154:Y160)</f>
        <v>0</v>
      </c>
      <c r="Z16" s="90">
        <f>SUM('By Course'!Z154:Z160)</f>
        <v>0</v>
      </c>
      <c r="AA16" s="90">
        <f>SUM('By Course'!AA154:AA160)</f>
        <v>0</v>
      </c>
      <c r="AB16" s="90">
        <f>SUM('By Course'!AB154:AB160)</f>
        <v>0</v>
      </c>
      <c r="AC16" s="90">
        <f>SUM('By Course'!AC154:AC160)</f>
        <v>0</v>
      </c>
      <c r="AD16" s="90">
        <f>SUM('By Course'!AD154:AD160)</f>
        <v>0</v>
      </c>
      <c r="AE16" s="90">
        <f>SUM('By Course'!AE154:AE160)</f>
        <v>0</v>
      </c>
      <c r="AF16" s="90">
        <f>SUM('By Course'!AF154:AF160)</f>
        <v>0</v>
      </c>
      <c r="AG16" s="90">
        <f>SUM('By Course'!AG154:AG160)</f>
        <v>0</v>
      </c>
      <c r="AH16" s="90">
        <f>SUM('By Course'!AH154:AH160)</f>
        <v>0</v>
      </c>
      <c r="AI16" s="90">
        <f>SUM('By Course'!AI154:AI160)</f>
        <v>0</v>
      </c>
      <c r="AJ16" s="90">
        <f>SUM('By Course'!AJ154:AJ160)</f>
        <v>0</v>
      </c>
      <c r="AK16" s="90">
        <f>SUM('By Course'!AK154:AK160)</f>
        <v>0</v>
      </c>
      <c r="AL16" s="90">
        <f>SUM('By Course'!AL154:AL160)</f>
        <v>0</v>
      </c>
      <c r="AM16" s="90">
        <f>SUM('By Course'!AM154:AM160)</f>
        <v>0</v>
      </c>
      <c r="AN16" s="90">
        <f>SUM('By Course'!AN154:AN160)</f>
        <v>0</v>
      </c>
      <c r="AO16" s="90">
        <f>SUM('By Course'!AO154:AO160)</f>
        <v>0</v>
      </c>
      <c r="AP16" s="90">
        <f>SUM('By Course'!AP154:AP160)</f>
        <v>0</v>
      </c>
      <c r="AQ16" s="90">
        <f>SUM('By Course'!AQ154:AQ160)</f>
        <v>0</v>
      </c>
      <c r="AR16" s="90">
        <f>SUM('By Course'!AR154:AR160)</f>
        <v>0</v>
      </c>
      <c r="AS16" s="95">
        <f>SUM(C16:AR16)</f>
        <v>32</v>
      </c>
      <c r="AU16" s="107" t="s">
        <v>23</v>
      </c>
      <c r="AV16" s="108"/>
      <c r="AW16" s="109"/>
      <c r="AX16" s="116" t="s">
        <v>246</v>
      </c>
      <c r="AY16" s="117"/>
      <c r="AZ16" s="118"/>
    </row>
    <row r="17" spans="1:52" ht="12" customHeight="1" x14ac:dyDescent="0.2">
      <c r="A17" s="106"/>
      <c r="B17" s="6" t="s">
        <v>91</v>
      </c>
      <c r="C17" s="96">
        <v>0</v>
      </c>
      <c r="D17" s="90">
        <f>SUM('By Course'!C162:C166)</f>
        <v>0</v>
      </c>
      <c r="E17" s="90">
        <f>SUM('By Course'!D162:D166)</f>
        <v>0</v>
      </c>
      <c r="F17" s="90">
        <f>SUM('By Course'!E162:E166)</f>
        <v>0</v>
      </c>
      <c r="G17" s="90">
        <f>SUM('By Course'!F162:F166)</f>
        <v>0</v>
      </c>
      <c r="H17" s="90">
        <f>SUM('By Course'!G162:G166)</f>
        <v>0</v>
      </c>
      <c r="I17" s="90">
        <f>SUM('By Course'!H162:H166)</f>
        <v>1</v>
      </c>
      <c r="J17" s="90">
        <f>SUM('By Course'!I162:I166)</f>
        <v>0</v>
      </c>
      <c r="K17" s="90">
        <f>SUM('By Course'!J162:J166)</f>
        <v>0</v>
      </c>
      <c r="L17" s="90">
        <f>SUM('By Course'!K162:K166)</f>
        <v>0</v>
      </c>
      <c r="M17" s="90">
        <f>SUM('By Course'!L162:L166)</f>
        <v>0</v>
      </c>
      <c r="N17" s="90">
        <f>SUM('By Course'!M162:M166)</f>
        <v>0</v>
      </c>
      <c r="O17" s="90">
        <f>SUM('By Course'!N162:N166)</f>
        <v>0</v>
      </c>
      <c r="P17" s="90">
        <f>SUM('By Course'!O162:O166)</f>
        <v>0</v>
      </c>
      <c r="Q17" s="90">
        <f>SUM('By Course'!P162:P166)</f>
        <v>0</v>
      </c>
      <c r="R17" s="90">
        <f>SUM('By Course'!Q162:Q166)</f>
        <v>0</v>
      </c>
      <c r="S17" s="90">
        <f>SUM('By Course'!R162:R166)</f>
        <v>0</v>
      </c>
      <c r="T17" s="90">
        <f>SUM('By Course'!S162:S166)</f>
        <v>0</v>
      </c>
      <c r="U17" s="90">
        <f>SUM('By Course'!T162:T166)</f>
        <v>0</v>
      </c>
      <c r="V17" s="90">
        <f>SUM('By Course'!U162:U166)</f>
        <v>0</v>
      </c>
      <c r="W17" s="90">
        <f>SUM('By Course'!V162:V166)</f>
        <v>0</v>
      </c>
      <c r="X17" s="90">
        <f>SUM('By Course'!W162:W166)</f>
        <v>0</v>
      </c>
      <c r="Y17" s="90">
        <f>SUM('By Course'!X162:X166)</f>
        <v>0</v>
      </c>
      <c r="Z17" s="90">
        <f>SUM('By Course'!Y162:Y166)</f>
        <v>0</v>
      </c>
      <c r="AA17" s="90">
        <f>SUM('By Course'!Z162:Z166)</f>
        <v>0</v>
      </c>
      <c r="AB17" s="90">
        <f>SUM('By Course'!AA162:AA166)</f>
        <v>0</v>
      </c>
      <c r="AC17" s="90">
        <f>SUM('By Course'!AB162:AB166)</f>
        <v>0</v>
      </c>
      <c r="AD17" s="90">
        <f>SUM('By Course'!AC162:AC166)</f>
        <v>0</v>
      </c>
      <c r="AE17" s="90">
        <f>SUM('By Course'!AD162:AD166)</f>
        <v>0</v>
      </c>
      <c r="AF17" s="90">
        <f>SUM('By Course'!AE162:AE166)</f>
        <v>0</v>
      </c>
      <c r="AG17" s="90">
        <f>SUM('By Course'!AF162:AF166)</f>
        <v>0</v>
      </c>
      <c r="AH17" s="90">
        <f>SUM('By Course'!AG162:AG166)</f>
        <v>0</v>
      </c>
      <c r="AI17" s="90">
        <f>SUM('By Course'!AH162:AH166)</f>
        <v>0</v>
      </c>
      <c r="AJ17" s="90">
        <f>SUM('By Course'!AI162:AI166)</f>
        <v>0</v>
      </c>
      <c r="AK17" s="90">
        <f>SUM('By Course'!AJ162:AJ166)</f>
        <v>0</v>
      </c>
      <c r="AL17" s="90">
        <f>SUM('By Course'!AK162:AK166)</f>
        <v>0</v>
      </c>
      <c r="AM17" s="90">
        <f>SUM('By Course'!AL162:AL166)</f>
        <v>0</v>
      </c>
      <c r="AN17" s="90">
        <f>SUM('By Course'!AM162:AM166)</f>
        <v>0</v>
      </c>
      <c r="AO17" s="90">
        <f>SUM('By Course'!AN162:AN166)</f>
        <v>0</v>
      </c>
      <c r="AP17" s="90">
        <f>SUM('By Course'!AO162:AO166)</f>
        <v>0</v>
      </c>
      <c r="AQ17" s="90">
        <f>SUM('By Course'!AP162:AP166)</f>
        <v>0</v>
      </c>
      <c r="AR17" s="90">
        <f>SUM('By Course'!AQ162:AQ166)</f>
        <v>0</v>
      </c>
      <c r="AS17" s="95">
        <f t="shared" ref="AS17:AS43" si="3">SUM(C17:AR17)</f>
        <v>1</v>
      </c>
      <c r="AU17" s="110"/>
      <c r="AV17" s="111"/>
      <c r="AW17" s="112"/>
      <c r="AX17" s="119"/>
      <c r="AY17" s="120"/>
      <c r="AZ17" s="121"/>
    </row>
    <row r="18" spans="1:52" ht="12.75" x14ac:dyDescent="0.2">
      <c r="A18" s="106"/>
      <c r="B18" s="6" t="s">
        <v>102</v>
      </c>
      <c r="C18" s="96">
        <v>0</v>
      </c>
      <c r="D18" s="90">
        <f>SUM('By Course'!D167)</f>
        <v>0</v>
      </c>
      <c r="E18" s="90">
        <f>SUM('By Course'!E167)</f>
        <v>0</v>
      </c>
      <c r="F18" s="90">
        <f>SUM('By Course'!F167)</f>
        <v>0</v>
      </c>
      <c r="G18" s="90">
        <f>SUM('By Course'!G167)</f>
        <v>0</v>
      </c>
      <c r="H18" s="90">
        <f>SUM('By Course'!H167)</f>
        <v>0</v>
      </c>
      <c r="I18" s="90">
        <f>SUM('By Course'!I167)</f>
        <v>18</v>
      </c>
      <c r="J18" s="90">
        <f>SUM('By Course'!J167)</f>
        <v>0</v>
      </c>
      <c r="K18" s="90">
        <f>SUM('By Course'!K167)</f>
        <v>0</v>
      </c>
      <c r="L18" s="90">
        <f>SUM('By Course'!L167)</f>
        <v>0</v>
      </c>
      <c r="M18" s="90">
        <f>SUM('By Course'!M167)</f>
        <v>0</v>
      </c>
      <c r="N18" s="90">
        <f>SUM('By Course'!N167)</f>
        <v>0</v>
      </c>
      <c r="O18" s="90">
        <f>SUM('By Course'!O167)</f>
        <v>0</v>
      </c>
      <c r="P18" s="90">
        <f>SUM('By Course'!P167)</f>
        <v>0</v>
      </c>
      <c r="Q18" s="90">
        <f>SUM('By Course'!Q167)</f>
        <v>0</v>
      </c>
      <c r="R18" s="90">
        <f>SUM('By Course'!R167)</f>
        <v>0</v>
      </c>
      <c r="S18" s="90">
        <f>SUM('By Course'!S167)</f>
        <v>2</v>
      </c>
      <c r="T18" s="90">
        <f>SUM('By Course'!T167)</f>
        <v>0</v>
      </c>
      <c r="U18" s="90">
        <f>SUM('By Course'!U167)</f>
        <v>0</v>
      </c>
      <c r="V18" s="90">
        <f>SUM('By Course'!V167)</f>
        <v>0</v>
      </c>
      <c r="W18" s="90">
        <f>SUM('By Course'!W167)</f>
        <v>0</v>
      </c>
      <c r="X18" s="90">
        <f>SUM('By Course'!X167)</f>
        <v>0</v>
      </c>
      <c r="Y18" s="90">
        <f>SUM('By Course'!Y167)</f>
        <v>0</v>
      </c>
      <c r="Z18" s="90">
        <f>SUM('By Course'!Z167)</f>
        <v>0</v>
      </c>
      <c r="AA18" s="90">
        <f>SUM('By Course'!AA167)</f>
        <v>0</v>
      </c>
      <c r="AB18" s="90">
        <f>SUM('By Course'!AB167)</f>
        <v>0</v>
      </c>
      <c r="AC18" s="90">
        <f>SUM('By Course'!AC167)</f>
        <v>0</v>
      </c>
      <c r="AD18" s="90">
        <f>SUM('By Course'!AD167)</f>
        <v>0</v>
      </c>
      <c r="AE18" s="90">
        <f>SUM('By Course'!AE167)</f>
        <v>0</v>
      </c>
      <c r="AF18" s="90">
        <f>SUM('By Course'!AF167)</f>
        <v>0</v>
      </c>
      <c r="AG18" s="90">
        <f>SUM('By Course'!AG167)</f>
        <v>0</v>
      </c>
      <c r="AH18" s="90">
        <f>SUM('By Course'!AH167)</f>
        <v>0</v>
      </c>
      <c r="AI18" s="90">
        <f>SUM('By Course'!AI167)</f>
        <v>0</v>
      </c>
      <c r="AJ18" s="90">
        <f>SUM('By Course'!AJ167)</f>
        <v>0</v>
      </c>
      <c r="AK18" s="90">
        <f>SUM('By Course'!AK167)</f>
        <v>0</v>
      </c>
      <c r="AL18" s="90">
        <f>SUM('By Course'!AL167)</f>
        <v>0</v>
      </c>
      <c r="AM18" s="90">
        <f>SUM('By Course'!AM167)</f>
        <v>0</v>
      </c>
      <c r="AN18" s="90">
        <f>SUM('By Course'!AN167)</f>
        <v>0</v>
      </c>
      <c r="AO18" s="90">
        <f>SUM('By Course'!AO167)</f>
        <v>0</v>
      </c>
      <c r="AP18" s="90">
        <f>SUM('By Course'!AP167)</f>
        <v>0</v>
      </c>
      <c r="AQ18" s="90">
        <f>SUM('By Course'!AQ167)</f>
        <v>0</v>
      </c>
      <c r="AR18" s="90">
        <f>SUM('By Course'!AR167)</f>
        <v>0</v>
      </c>
      <c r="AS18" s="95">
        <f t="shared" si="3"/>
        <v>20</v>
      </c>
      <c r="AU18" s="110"/>
      <c r="AV18" s="111"/>
      <c r="AW18" s="112"/>
      <c r="AX18" s="119"/>
      <c r="AY18" s="120"/>
      <c r="AZ18" s="121"/>
    </row>
    <row r="19" spans="1:52" ht="12.75" x14ac:dyDescent="0.2">
      <c r="A19" s="106"/>
      <c r="B19" s="6" t="s">
        <v>103</v>
      </c>
      <c r="C19" s="96">
        <v>0</v>
      </c>
      <c r="D19" s="90">
        <f>SUM('By Course'!C168)</f>
        <v>0</v>
      </c>
      <c r="E19" s="90">
        <f>SUM('By Course'!D168)</f>
        <v>0</v>
      </c>
      <c r="F19" s="90">
        <f>SUM('By Course'!E168)</f>
        <v>0</v>
      </c>
      <c r="G19" s="90">
        <f>SUM('By Course'!F168)</f>
        <v>0</v>
      </c>
      <c r="H19" s="90">
        <f>SUM('By Course'!G168)</f>
        <v>0</v>
      </c>
      <c r="I19" s="90">
        <f>SUM('By Course'!H168)</f>
        <v>0</v>
      </c>
      <c r="J19" s="90">
        <f>SUM('By Course'!I168)</f>
        <v>1</v>
      </c>
      <c r="K19" s="90">
        <f>SUM('By Course'!J168)</f>
        <v>0</v>
      </c>
      <c r="L19" s="90">
        <f>SUM('By Course'!K168)</f>
        <v>0</v>
      </c>
      <c r="M19" s="90">
        <f>SUM('By Course'!L168)</f>
        <v>0</v>
      </c>
      <c r="N19" s="90">
        <f>SUM('By Course'!M168)</f>
        <v>0</v>
      </c>
      <c r="O19" s="90">
        <f>SUM('By Course'!N168)</f>
        <v>0</v>
      </c>
      <c r="P19" s="90">
        <f>SUM('By Course'!O168)</f>
        <v>0</v>
      </c>
      <c r="Q19" s="90">
        <f>SUM('By Course'!P168)</f>
        <v>0</v>
      </c>
      <c r="R19" s="90">
        <f>SUM('By Course'!Q168)</f>
        <v>0</v>
      </c>
      <c r="S19" s="90">
        <f>SUM('By Course'!R168)</f>
        <v>0</v>
      </c>
      <c r="T19" s="90">
        <f>SUM('By Course'!S168)</f>
        <v>0</v>
      </c>
      <c r="U19" s="90">
        <f>SUM('By Course'!T168)</f>
        <v>0</v>
      </c>
      <c r="V19" s="90">
        <f>SUM('By Course'!U168)</f>
        <v>0</v>
      </c>
      <c r="W19" s="90">
        <f>SUM('By Course'!V168)</f>
        <v>0</v>
      </c>
      <c r="X19" s="90">
        <f>SUM('By Course'!W168)</f>
        <v>0</v>
      </c>
      <c r="Y19" s="90">
        <f>SUM('By Course'!X168)</f>
        <v>0</v>
      </c>
      <c r="Z19" s="90">
        <f>SUM('By Course'!Y168)</f>
        <v>0</v>
      </c>
      <c r="AA19" s="90">
        <f>SUM('By Course'!Z168)</f>
        <v>0</v>
      </c>
      <c r="AB19" s="90">
        <f>SUM('By Course'!AA168)</f>
        <v>0</v>
      </c>
      <c r="AC19" s="90">
        <f>SUM('By Course'!AB168)</f>
        <v>0</v>
      </c>
      <c r="AD19" s="90">
        <f>SUM('By Course'!AC168)</f>
        <v>0</v>
      </c>
      <c r="AE19" s="90">
        <f>SUM('By Course'!AD168)</f>
        <v>0</v>
      </c>
      <c r="AF19" s="90">
        <f>SUM('By Course'!AE168)</f>
        <v>0</v>
      </c>
      <c r="AG19" s="90">
        <f>SUM('By Course'!AF168)</f>
        <v>0</v>
      </c>
      <c r="AH19" s="90">
        <f>SUM('By Course'!AG168)</f>
        <v>0</v>
      </c>
      <c r="AI19" s="90">
        <f>SUM('By Course'!AH168)</f>
        <v>0</v>
      </c>
      <c r="AJ19" s="90">
        <f>SUM('By Course'!AI168)</f>
        <v>0</v>
      </c>
      <c r="AK19" s="90">
        <f>SUM('By Course'!AJ168)</f>
        <v>0</v>
      </c>
      <c r="AL19" s="90">
        <f>SUM('By Course'!AK168)</f>
        <v>0</v>
      </c>
      <c r="AM19" s="90">
        <f>SUM('By Course'!AL168)</f>
        <v>0</v>
      </c>
      <c r="AN19" s="90">
        <f>SUM('By Course'!AM168)</f>
        <v>0</v>
      </c>
      <c r="AO19" s="90">
        <f>SUM('By Course'!AN168)</f>
        <v>0</v>
      </c>
      <c r="AP19" s="90">
        <f>SUM('By Course'!AO168)</f>
        <v>0</v>
      </c>
      <c r="AQ19" s="90">
        <f>SUM('By Course'!AP168)</f>
        <v>0</v>
      </c>
      <c r="AR19" s="90">
        <f>SUM('By Course'!AQ168)</f>
        <v>0</v>
      </c>
      <c r="AS19" s="95">
        <f t="shared" si="3"/>
        <v>1</v>
      </c>
      <c r="AU19" s="110"/>
      <c r="AV19" s="111"/>
      <c r="AW19" s="112"/>
      <c r="AX19" s="119"/>
      <c r="AY19" s="120"/>
      <c r="AZ19" s="121"/>
    </row>
    <row r="20" spans="1:52" ht="12.75" x14ac:dyDescent="0.2">
      <c r="A20" s="106"/>
      <c r="B20" s="6" t="s">
        <v>104</v>
      </c>
      <c r="C20" s="96">
        <v>0</v>
      </c>
      <c r="D20" s="90">
        <f>SUM('By Course'!C169)</f>
        <v>0</v>
      </c>
      <c r="E20" s="90">
        <f>SUM('By Course'!D169)</f>
        <v>0</v>
      </c>
      <c r="F20" s="90">
        <f>SUM('By Course'!E169)</f>
        <v>0</v>
      </c>
      <c r="G20" s="90">
        <f>SUM('By Course'!F169)</f>
        <v>0</v>
      </c>
      <c r="H20" s="90">
        <f>SUM('By Course'!G169)</f>
        <v>0</v>
      </c>
      <c r="I20" s="90">
        <f>SUM('By Course'!H169)</f>
        <v>0</v>
      </c>
      <c r="J20" s="90">
        <f>SUM('By Course'!I169)</f>
        <v>3</v>
      </c>
      <c r="K20" s="90">
        <f>SUM('By Course'!J169)</f>
        <v>0</v>
      </c>
      <c r="L20" s="90">
        <f>SUM('By Course'!K169)</f>
        <v>0</v>
      </c>
      <c r="M20" s="90">
        <f>SUM('By Course'!L169)</f>
        <v>0</v>
      </c>
      <c r="N20" s="90">
        <f>SUM('By Course'!M169)</f>
        <v>0</v>
      </c>
      <c r="O20" s="90">
        <f>SUM('By Course'!N169)</f>
        <v>0</v>
      </c>
      <c r="P20" s="90">
        <f>SUM('By Course'!O169)</f>
        <v>0</v>
      </c>
      <c r="Q20" s="90">
        <f>SUM('By Course'!P169)</f>
        <v>0</v>
      </c>
      <c r="R20" s="90">
        <f>SUM('By Course'!Q169)</f>
        <v>0</v>
      </c>
      <c r="S20" s="90">
        <f>SUM('By Course'!R169)</f>
        <v>0</v>
      </c>
      <c r="T20" s="90">
        <f>SUM('By Course'!S169)</f>
        <v>0</v>
      </c>
      <c r="U20" s="90">
        <f>SUM('By Course'!T169)</f>
        <v>0</v>
      </c>
      <c r="V20" s="90">
        <f>SUM('By Course'!U169)</f>
        <v>0</v>
      </c>
      <c r="W20" s="90">
        <f>SUM('By Course'!V169)</f>
        <v>0</v>
      </c>
      <c r="X20" s="90">
        <f>SUM('By Course'!W169)</f>
        <v>0</v>
      </c>
      <c r="Y20" s="90">
        <f>SUM('By Course'!X169)</f>
        <v>0</v>
      </c>
      <c r="Z20" s="90">
        <f>SUM('By Course'!Y169)</f>
        <v>0</v>
      </c>
      <c r="AA20" s="90">
        <f>SUM('By Course'!Z169)</f>
        <v>0</v>
      </c>
      <c r="AB20" s="90">
        <f>SUM('By Course'!AA169)</f>
        <v>0</v>
      </c>
      <c r="AC20" s="90">
        <f>SUM('By Course'!AB169)</f>
        <v>0</v>
      </c>
      <c r="AD20" s="90">
        <f>SUM('By Course'!AC169)</f>
        <v>0</v>
      </c>
      <c r="AE20" s="90">
        <f>SUM('By Course'!AD169)</f>
        <v>0</v>
      </c>
      <c r="AF20" s="90">
        <f>SUM('By Course'!AE169)</f>
        <v>0</v>
      </c>
      <c r="AG20" s="90">
        <f>SUM('By Course'!AF169)</f>
        <v>0</v>
      </c>
      <c r="AH20" s="90">
        <f>SUM('By Course'!AG169)</f>
        <v>0</v>
      </c>
      <c r="AI20" s="90">
        <f>SUM('By Course'!AH169)</f>
        <v>0</v>
      </c>
      <c r="AJ20" s="90">
        <f>SUM('By Course'!AI169)</f>
        <v>0</v>
      </c>
      <c r="AK20" s="90">
        <f>SUM('By Course'!AJ169)</f>
        <v>0</v>
      </c>
      <c r="AL20" s="90">
        <f>SUM('By Course'!AK169)</f>
        <v>0</v>
      </c>
      <c r="AM20" s="90">
        <f>SUM('By Course'!AL169)</f>
        <v>0</v>
      </c>
      <c r="AN20" s="90">
        <f>SUM('By Course'!AM169)</f>
        <v>0</v>
      </c>
      <c r="AO20" s="90">
        <f>SUM('By Course'!AN169)</f>
        <v>0</v>
      </c>
      <c r="AP20" s="90">
        <f>SUM('By Course'!AO169)</f>
        <v>0</v>
      </c>
      <c r="AQ20" s="90">
        <f>SUM('By Course'!AP169)</f>
        <v>0</v>
      </c>
      <c r="AR20" s="90">
        <f>SUM('By Course'!AQ169)</f>
        <v>0</v>
      </c>
      <c r="AS20" s="95">
        <f t="shared" si="3"/>
        <v>3</v>
      </c>
      <c r="AU20" s="110"/>
      <c r="AV20" s="111"/>
      <c r="AW20" s="112"/>
      <c r="AX20" s="119"/>
      <c r="AY20" s="120"/>
      <c r="AZ20" s="121"/>
    </row>
    <row r="21" spans="1:52" ht="12.75" x14ac:dyDescent="0.2">
      <c r="A21" s="106"/>
      <c r="B21" s="6" t="s">
        <v>105</v>
      </c>
      <c r="C21" s="96">
        <v>0</v>
      </c>
      <c r="D21" s="90">
        <f>SUM('By Course'!C171:C176)</f>
        <v>0</v>
      </c>
      <c r="E21" s="90">
        <f>SUM('By Course'!D171:D176)</f>
        <v>0</v>
      </c>
      <c r="F21" s="90">
        <f>SUM('By Course'!E171:E176)</f>
        <v>0</v>
      </c>
      <c r="G21" s="90">
        <f>SUM('By Course'!F171:F176)</f>
        <v>0</v>
      </c>
      <c r="H21" s="90">
        <f>SUM('By Course'!G171:G176)</f>
        <v>0</v>
      </c>
      <c r="I21" s="90">
        <f>SUM('By Course'!H171:H176)</f>
        <v>0</v>
      </c>
      <c r="J21" s="90">
        <f>SUM('By Course'!I171:I176)</f>
        <v>0</v>
      </c>
      <c r="K21" s="90">
        <f>SUM('By Course'!J171:J176)</f>
        <v>0</v>
      </c>
      <c r="L21" s="90">
        <f>SUM('By Course'!K171:K176)</f>
        <v>0</v>
      </c>
      <c r="M21" s="90">
        <f>SUM('By Course'!L171:L176)</f>
        <v>9</v>
      </c>
      <c r="N21" s="90">
        <f>SUM('By Course'!M171:M176)</f>
        <v>0</v>
      </c>
      <c r="O21" s="90">
        <f>SUM('By Course'!N171:N176)</f>
        <v>0</v>
      </c>
      <c r="P21" s="90">
        <f>SUM('By Course'!O171:O176)</f>
        <v>0</v>
      </c>
      <c r="Q21" s="90">
        <f>SUM('By Course'!P171:P176)</f>
        <v>0</v>
      </c>
      <c r="R21" s="90">
        <f>SUM('By Course'!Q171:Q176)</f>
        <v>0</v>
      </c>
      <c r="S21" s="90">
        <f>SUM('By Course'!R171:R176)</f>
        <v>0</v>
      </c>
      <c r="T21" s="90">
        <f>SUM('By Course'!S171:S176)</f>
        <v>0</v>
      </c>
      <c r="U21" s="90">
        <f>SUM('By Course'!T171:T176)</f>
        <v>0</v>
      </c>
      <c r="V21" s="90">
        <f>SUM('By Course'!U171:U176)</f>
        <v>0</v>
      </c>
      <c r="W21" s="90">
        <f>SUM('By Course'!V171:V176)</f>
        <v>0</v>
      </c>
      <c r="X21" s="90">
        <f>SUM('By Course'!W171:W176)</f>
        <v>0</v>
      </c>
      <c r="Y21" s="90">
        <f>SUM('By Course'!X171:X176)</f>
        <v>0</v>
      </c>
      <c r="Z21" s="90">
        <f>SUM('By Course'!Y171:Y176)</f>
        <v>0</v>
      </c>
      <c r="AA21" s="90">
        <f>SUM('By Course'!Z171:Z176)</f>
        <v>0</v>
      </c>
      <c r="AB21" s="90">
        <f>SUM('By Course'!AA171:AA176)</f>
        <v>0</v>
      </c>
      <c r="AC21" s="90">
        <f>SUM('By Course'!AB171:AB176)</f>
        <v>0</v>
      </c>
      <c r="AD21" s="90">
        <f>SUM('By Course'!AC171:AC176)</f>
        <v>0</v>
      </c>
      <c r="AE21" s="90">
        <f>SUM('By Course'!AD171:AD176)</f>
        <v>0</v>
      </c>
      <c r="AF21" s="90">
        <f>SUM('By Course'!AE171:AE176)</f>
        <v>0</v>
      </c>
      <c r="AG21" s="90">
        <f>SUM('By Course'!AF171:AF176)</f>
        <v>0</v>
      </c>
      <c r="AH21" s="90">
        <f>SUM('By Course'!AG171:AG176)</f>
        <v>0</v>
      </c>
      <c r="AI21" s="90">
        <f>SUM('By Course'!AH171:AH176)</f>
        <v>0</v>
      </c>
      <c r="AJ21" s="90">
        <f>SUM('By Course'!AI171:AI176)</f>
        <v>0</v>
      </c>
      <c r="AK21" s="90">
        <f>SUM('By Course'!AJ171:AJ176)</f>
        <v>0</v>
      </c>
      <c r="AL21" s="90">
        <f>SUM('By Course'!AK171:AK176)</f>
        <v>0</v>
      </c>
      <c r="AM21" s="90">
        <f>SUM('By Course'!AL171:AL176)</f>
        <v>2</v>
      </c>
      <c r="AN21" s="90">
        <f>SUM('By Course'!AM171:AM176)</f>
        <v>0</v>
      </c>
      <c r="AO21" s="90">
        <f>SUM('By Course'!AN171:AN176)</f>
        <v>0</v>
      </c>
      <c r="AP21" s="90">
        <f>SUM('By Course'!AO171:AO176)</f>
        <v>0</v>
      </c>
      <c r="AQ21" s="90">
        <f>SUM('By Course'!AP171:AP176)</f>
        <v>0</v>
      </c>
      <c r="AR21" s="90">
        <f>SUM('By Course'!AQ171:AQ176)</f>
        <v>0</v>
      </c>
      <c r="AS21" s="95">
        <f t="shared" si="3"/>
        <v>11</v>
      </c>
      <c r="AU21" s="110"/>
      <c r="AV21" s="111"/>
      <c r="AW21" s="112"/>
      <c r="AX21" s="119"/>
      <c r="AY21" s="120"/>
      <c r="AZ21" s="121"/>
    </row>
    <row r="22" spans="1:52" ht="12.75" x14ac:dyDescent="0.2">
      <c r="A22" s="106"/>
      <c r="B22" s="6" t="s">
        <v>106</v>
      </c>
      <c r="C22" s="96">
        <v>0</v>
      </c>
      <c r="D22" s="90">
        <f>SUM('By Course'!C177)</f>
        <v>0</v>
      </c>
      <c r="E22" s="90">
        <f>SUM('By Course'!D177)</f>
        <v>0</v>
      </c>
      <c r="F22" s="90">
        <f>SUM('By Course'!E177)</f>
        <v>0</v>
      </c>
      <c r="G22" s="90">
        <f>SUM('By Course'!F177)</f>
        <v>0</v>
      </c>
      <c r="H22" s="90">
        <f>SUM('By Course'!G177)</f>
        <v>0</v>
      </c>
      <c r="I22" s="90">
        <f>SUM('By Course'!H177)</f>
        <v>0</v>
      </c>
      <c r="J22" s="90">
        <f>SUM('By Course'!I177)</f>
        <v>1</v>
      </c>
      <c r="K22" s="90">
        <f>SUM('By Course'!J177)</f>
        <v>0</v>
      </c>
      <c r="L22" s="90">
        <f>SUM('By Course'!K177)</f>
        <v>0</v>
      </c>
      <c r="M22" s="90">
        <f>SUM('By Course'!L177)</f>
        <v>0</v>
      </c>
      <c r="N22" s="90">
        <f>SUM('By Course'!M177)</f>
        <v>0</v>
      </c>
      <c r="O22" s="90">
        <f>SUM('By Course'!N177)</f>
        <v>0</v>
      </c>
      <c r="P22" s="90">
        <f>SUM('By Course'!O177)</f>
        <v>0</v>
      </c>
      <c r="Q22" s="90">
        <f>SUM('By Course'!P177)</f>
        <v>0</v>
      </c>
      <c r="R22" s="90">
        <f>SUM('By Course'!Q177)</f>
        <v>0</v>
      </c>
      <c r="S22" s="90">
        <f>SUM('By Course'!R177)</f>
        <v>0</v>
      </c>
      <c r="T22" s="90">
        <f>SUM('By Course'!S177)</f>
        <v>0</v>
      </c>
      <c r="U22" s="90">
        <f>SUM('By Course'!T177)</f>
        <v>0</v>
      </c>
      <c r="V22" s="90">
        <f>SUM('By Course'!U177)</f>
        <v>0</v>
      </c>
      <c r="W22" s="90">
        <f>SUM('By Course'!V177)</f>
        <v>0</v>
      </c>
      <c r="X22" s="90">
        <f>SUM('By Course'!W177)</f>
        <v>0</v>
      </c>
      <c r="Y22" s="90">
        <f>SUM('By Course'!X177)</f>
        <v>0</v>
      </c>
      <c r="Z22" s="90">
        <f>SUM('By Course'!Y177)</f>
        <v>0</v>
      </c>
      <c r="AA22" s="90">
        <f>SUM('By Course'!Z177)</f>
        <v>0</v>
      </c>
      <c r="AB22" s="90">
        <f>SUM('By Course'!AA177)</f>
        <v>0</v>
      </c>
      <c r="AC22" s="90">
        <f>SUM('By Course'!AB177)</f>
        <v>0</v>
      </c>
      <c r="AD22" s="90">
        <f>SUM('By Course'!AC177)</f>
        <v>0</v>
      </c>
      <c r="AE22" s="90">
        <f>SUM('By Course'!AD177)</f>
        <v>0</v>
      </c>
      <c r="AF22" s="90">
        <f>SUM('By Course'!AE177)</f>
        <v>0</v>
      </c>
      <c r="AG22" s="90">
        <f>SUM('By Course'!AF177)</f>
        <v>0</v>
      </c>
      <c r="AH22" s="90">
        <f>SUM('By Course'!AG177)</f>
        <v>0</v>
      </c>
      <c r="AI22" s="90">
        <f>SUM('By Course'!AH177)</f>
        <v>0</v>
      </c>
      <c r="AJ22" s="90">
        <f>SUM('By Course'!AI177)</f>
        <v>0</v>
      </c>
      <c r="AK22" s="90">
        <f>SUM('By Course'!AJ177)</f>
        <v>0</v>
      </c>
      <c r="AL22" s="90">
        <f>SUM('By Course'!AK177)</f>
        <v>0</v>
      </c>
      <c r="AM22" s="90">
        <f>SUM('By Course'!AL177)</f>
        <v>0</v>
      </c>
      <c r="AN22" s="90">
        <f>SUM('By Course'!AM177)</f>
        <v>0</v>
      </c>
      <c r="AO22" s="90">
        <f>SUM('By Course'!AN177)</f>
        <v>0</v>
      </c>
      <c r="AP22" s="90">
        <f>SUM('By Course'!AO177)</f>
        <v>0</v>
      </c>
      <c r="AQ22" s="90">
        <f>SUM('By Course'!AP177)</f>
        <v>0</v>
      </c>
      <c r="AR22" s="90">
        <f>SUM('By Course'!AQ177)</f>
        <v>0</v>
      </c>
      <c r="AS22" s="95">
        <f t="shared" si="3"/>
        <v>1</v>
      </c>
      <c r="AU22" s="110"/>
      <c r="AV22" s="111"/>
      <c r="AW22" s="112"/>
      <c r="AX22" s="119"/>
      <c r="AY22" s="120"/>
      <c r="AZ22" s="121"/>
    </row>
    <row r="23" spans="1:52" ht="12.75" x14ac:dyDescent="0.2">
      <c r="A23" s="106"/>
      <c r="B23" s="6" t="s">
        <v>0</v>
      </c>
      <c r="C23" s="96">
        <v>0</v>
      </c>
      <c r="D23" s="90">
        <f>SUM(SUM('By Course'!C178))</f>
        <v>0</v>
      </c>
      <c r="E23" s="90">
        <f>SUM(SUM('By Course'!D178))</f>
        <v>0</v>
      </c>
      <c r="F23" s="90">
        <f>SUM(SUM('By Course'!E178))</f>
        <v>0</v>
      </c>
      <c r="G23" s="90">
        <f>SUM(SUM('By Course'!F178))</f>
        <v>0</v>
      </c>
      <c r="H23" s="90">
        <f>SUM(SUM('By Course'!G178))</f>
        <v>0</v>
      </c>
      <c r="I23" s="90">
        <f>SUM(SUM('By Course'!H178))</f>
        <v>0</v>
      </c>
      <c r="J23" s="90">
        <f>SUM(SUM('By Course'!I178))</f>
        <v>2</v>
      </c>
      <c r="K23" s="90">
        <f>SUM(SUM('By Course'!J178))</f>
        <v>0</v>
      </c>
      <c r="L23" s="90">
        <f>SUM(SUM('By Course'!K178))</f>
        <v>0</v>
      </c>
      <c r="M23" s="90">
        <f>SUM(SUM('By Course'!L178))</f>
        <v>0</v>
      </c>
      <c r="N23" s="90">
        <f>SUM(SUM('By Course'!M178))</f>
        <v>0</v>
      </c>
      <c r="O23" s="90">
        <f>SUM(SUM('By Course'!N178))</f>
        <v>0</v>
      </c>
      <c r="P23" s="90">
        <f>SUM(SUM('By Course'!O178))</f>
        <v>0</v>
      </c>
      <c r="Q23" s="90">
        <f>SUM(SUM('By Course'!P178))</f>
        <v>0</v>
      </c>
      <c r="R23" s="90">
        <f>SUM(SUM('By Course'!Q178))</f>
        <v>0</v>
      </c>
      <c r="S23" s="90">
        <f>SUM(SUM('By Course'!R178))</f>
        <v>0</v>
      </c>
      <c r="T23" s="90">
        <f>SUM(SUM('By Course'!S178))</f>
        <v>0</v>
      </c>
      <c r="U23" s="90">
        <f>SUM(SUM('By Course'!T178))</f>
        <v>0</v>
      </c>
      <c r="V23" s="90">
        <f>SUM(SUM('By Course'!U178))</f>
        <v>0</v>
      </c>
      <c r="W23" s="90">
        <f>SUM(SUM('By Course'!V178))</f>
        <v>0</v>
      </c>
      <c r="X23" s="90">
        <f>SUM(SUM('By Course'!W178))</f>
        <v>0</v>
      </c>
      <c r="Y23" s="90">
        <f>SUM(SUM('By Course'!X178))</f>
        <v>0</v>
      </c>
      <c r="Z23" s="90">
        <f>SUM(SUM('By Course'!Y178))</f>
        <v>0</v>
      </c>
      <c r="AA23" s="90">
        <f>SUM(SUM('By Course'!Z178))</f>
        <v>0</v>
      </c>
      <c r="AB23" s="90">
        <f>SUM(SUM('By Course'!AA178))</f>
        <v>0</v>
      </c>
      <c r="AC23" s="90">
        <f>SUM(SUM('By Course'!AB178))</f>
        <v>0</v>
      </c>
      <c r="AD23" s="90">
        <f>SUM(SUM('By Course'!AC178))</f>
        <v>0</v>
      </c>
      <c r="AE23" s="90">
        <f>SUM(SUM('By Course'!AD178))</f>
        <v>0</v>
      </c>
      <c r="AF23" s="90">
        <f>SUM(SUM('By Course'!AE178))</f>
        <v>0</v>
      </c>
      <c r="AG23" s="90">
        <f>SUM(SUM('By Course'!AF178))</f>
        <v>0</v>
      </c>
      <c r="AH23" s="90">
        <f>SUM(SUM('By Course'!AG178))</f>
        <v>0</v>
      </c>
      <c r="AI23" s="90">
        <f>SUM(SUM('By Course'!AH178))</f>
        <v>0</v>
      </c>
      <c r="AJ23" s="90">
        <f>SUM(SUM('By Course'!AI178))</f>
        <v>0</v>
      </c>
      <c r="AK23" s="90">
        <f>SUM(SUM('By Course'!AJ178))</f>
        <v>0</v>
      </c>
      <c r="AL23" s="90">
        <f>SUM(SUM('By Course'!AK178))</f>
        <v>0</v>
      </c>
      <c r="AM23" s="90">
        <f>SUM(SUM('By Course'!AL178))</f>
        <v>0</v>
      </c>
      <c r="AN23" s="90">
        <f>SUM(SUM('By Course'!AM178))</f>
        <v>0</v>
      </c>
      <c r="AO23" s="90">
        <f>SUM(SUM('By Course'!AN178))</f>
        <v>0</v>
      </c>
      <c r="AP23" s="90">
        <f>SUM(SUM('By Course'!AO178))</f>
        <v>0</v>
      </c>
      <c r="AQ23" s="90">
        <f>SUM(SUM('By Course'!AP178))</f>
        <v>0</v>
      </c>
      <c r="AR23" s="90">
        <f>SUM(SUM('By Course'!AQ178))</f>
        <v>0</v>
      </c>
      <c r="AS23" s="95">
        <f t="shared" si="3"/>
        <v>2</v>
      </c>
      <c r="AU23" s="110"/>
      <c r="AV23" s="111"/>
      <c r="AW23" s="112"/>
      <c r="AX23" s="119"/>
      <c r="AY23" s="120"/>
      <c r="AZ23" s="121"/>
    </row>
    <row r="24" spans="1:52" ht="12.75" x14ac:dyDescent="0.2">
      <c r="A24" s="106"/>
      <c r="B24" s="6" t="s">
        <v>1</v>
      </c>
      <c r="C24" s="97">
        <v>37</v>
      </c>
      <c r="D24" s="90">
        <f>SUM('By Course'!D180:D185)</f>
        <v>0</v>
      </c>
      <c r="E24" s="90">
        <f>SUM('By Course'!E180:E185)</f>
        <v>0</v>
      </c>
      <c r="F24" s="90">
        <f>SUM('By Course'!F180:F185)</f>
        <v>0</v>
      </c>
      <c r="G24" s="90">
        <f>SUM('By Course'!G180:G185)</f>
        <v>0</v>
      </c>
      <c r="H24" s="90">
        <f>SUM('By Course'!H180:H185)</f>
        <v>10.5</v>
      </c>
      <c r="I24" s="90">
        <f>SUM('By Course'!I180:I185)</f>
        <v>0</v>
      </c>
      <c r="J24" s="90">
        <f>SUM('By Course'!J180:J185)</f>
        <v>11</v>
      </c>
      <c r="K24" s="90">
        <f>SUM('By Course'!K180:K185)</f>
        <v>14.5</v>
      </c>
      <c r="L24" s="90">
        <f>SUM('By Course'!L180:L185)</f>
        <v>0</v>
      </c>
      <c r="M24" s="90">
        <f>SUM('By Course'!M180:M185)</f>
        <v>0</v>
      </c>
      <c r="N24" s="90">
        <f>SUM('By Course'!N180:N185)</f>
        <v>0</v>
      </c>
      <c r="O24" s="90">
        <f>SUM('By Course'!O180:O185)</f>
        <v>2</v>
      </c>
      <c r="P24" s="90">
        <f>SUM('By Course'!P180:P185)</f>
        <v>0</v>
      </c>
      <c r="Q24" s="90">
        <f>SUM('By Course'!Q180:Q185)</f>
        <v>0</v>
      </c>
      <c r="R24" s="90">
        <f>SUM('By Course'!R180:R185)</f>
        <v>3</v>
      </c>
      <c r="S24" s="90">
        <f>SUM('By Course'!S180:S185)</f>
        <v>0</v>
      </c>
      <c r="T24" s="90">
        <f>SUM('By Course'!T180:T185)</f>
        <v>0</v>
      </c>
      <c r="U24" s="90">
        <f>SUM('By Course'!U180:U185)</f>
        <v>0</v>
      </c>
      <c r="V24" s="90">
        <f>SUM('By Course'!V180:V185)</f>
        <v>0</v>
      </c>
      <c r="W24" s="90">
        <f>SUM('By Course'!W180:W185)</f>
        <v>0</v>
      </c>
      <c r="X24" s="90">
        <f>SUM('By Course'!X180:X185)</f>
        <v>0</v>
      </c>
      <c r="Y24" s="90">
        <f>SUM('By Course'!Y180:Y185)</f>
        <v>0</v>
      </c>
      <c r="Z24" s="90">
        <f>SUM('By Course'!Z180:Z185)</f>
        <v>0</v>
      </c>
      <c r="AA24" s="90">
        <f>SUM('By Course'!AA180:AA185)</f>
        <v>0</v>
      </c>
      <c r="AB24" s="90">
        <f>SUM('By Course'!AB180:AB185)</f>
        <v>0</v>
      </c>
      <c r="AC24" s="90">
        <f>SUM('By Course'!AC180:AC185)</f>
        <v>0</v>
      </c>
      <c r="AD24" s="90">
        <f>SUM('By Course'!AD180:AD185)</f>
        <v>0</v>
      </c>
      <c r="AE24" s="90">
        <f>SUM('By Course'!AE180:AE185)</f>
        <v>0</v>
      </c>
      <c r="AF24" s="90">
        <f>SUM('By Course'!AF180:AF185)</f>
        <v>0</v>
      </c>
      <c r="AG24" s="90">
        <f>SUM('By Course'!AG180:AG185)</f>
        <v>0</v>
      </c>
      <c r="AH24" s="90">
        <f>SUM('By Course'!AH180:AH185)</f>
        <v>0</v>
      </c>
      <c r="AI24" s="90">
        <f>SUM('By Course'!AI180:AI185)</f>
        <v>0</v>
      </c>
      <c r="AJ24" s="90">
        <f>SUM('By Course'!AJ180:AJ185)</f>
        <v>0</v>
      </c>
      <c r="AK24" s="90">
        <f>SUM('By Course'!AK180:AK185)</f>
        <v>0</v>
      </c>
      <c r="AL24" s="90">
        <f>SUM('By Course'!AL180:AL185)</f>
        <v>0</v>
      </c>
      <c r="AM24" s="90">
        <f>SUM('By Course'!AM180:AM185)</f>
        <v>0</v>
      </c>
      <c r="AN24" s="90">
        <f>SUM('By Course'!AN180:AN185)</f>
        <v>0</v>
      </c>
      <c r="AO24" s="90">
        <f>SUM('By Course'!AO180:AO185)</f>
        <v>0</v>
      </c>
      <c r="AP24" s="90">
        <f>SUM('By Course'!AP180:AP185)</f>
        <v>0</v>
      </c>
      <c r="AQ24" s="90">
        <f>SUM('By Course'!AQ180:AQ185)</f>
        <v>0</v>
      </c>
      <c r="AR24" s="90">
        <f>SUM('By Course'!AR180:AR185)</f>
        <v>0</v>
      </c>
      <c r="AS24" s="95">
        <f t="shared" si="3"/>
        <v>78</v>
      </c>
      <c r="AU24" s="110"/>
      <c r="AV24" s="111"/>
      <c r="AW24" s="112"/>
      <c r="AX24" s="119"/>
      <c r="AY24" s="120"/>
      <c r="AZ24" s="121"/>
    </row>
    <row r="25" spans="1:52" ht="12.75" x14ac:dyDescent="0.2">
      <c r="A25" s="106"/>
      <c r="B25" s="6" t="s">
        <v>2</v>
      </c>
      <c r="C25" s="96">
        <v>1</v>
      </c>
      <c r="D25" s="90">
        <f>SUM('By Course'!D187:D188)</f>
        <v>0</v>
      </c>
      <c r="E25" s="90">
        <f>SUM('By Course'!E187:E188)</f>
        <v>0</v>
      </c>
      <c r="F25" s="90">
        <f>SUM('By Course'!F187:F188)</f>
        <v>0</v>
      </c>
      <c r="G25" s="90">
        <f>SUM('By Course'!G187:G188)</f>
        <v>0</v>
      </c>
      <c r="H25" s="90">
        <f>SUM('By Course'!H187:H188)</f>
        <v>0.5</v>
      </c>
      <c r="I25" s="90">
        <f>SUM('By Course'!I187:I188)</f>
        <v>0</v>
      </c>
      <c r="J25" s="90">
        <f>SUM('By Course'!J187:J188)</f>
        <v>0</v>
      </c>
      <c r="K25" s="90">
        <f>SUM('By Course'!K187:K188)</f>
        <v>0</v>
      </c>
      <c r="L25" s="90">
        <f>SUM('By Course'!L187:L188)</f>
        <v>0</v>
      </c>
      <c r="M25" s="90">
        <f>SUM('By Course'!M187:M188)</f>
        <v>0</v>
      </c>
      <c r="N25" s="90">
        <f>SUM('By Course'!N187:N188)</f>
        <v>0</v>
      </c>
      <c r="O25" s="90">
        <f>SUM('By Course'!O187:O188)</f>
        <v>0</v>
      </c>
      <c r="P25" s="90">
        <f>SUM('By Course'!P187:P188)</f>
        <v>0</v>
      </c>
      <c r="Q25" s="90">
        <f>SUM('By Course'!Q187:Q188)</f>
        <v>0</v>
      </c>
      <c r="R25" s="90">
        <f>SUM('By Course'!R187:R188)</f>
        <v>0</v>
      </c>
      <c r="S25" s="90">
        <f>SUM('By Course'!S187:S188)</f>
        <v>0</v>
      </c>
      <c r="T25" s="90">
        <f>SUM('By Course'!T187:T188)</f>
        <v>0</v>
      </c>
      <c r="U25" s="90">
        <f>SUM('By Course'!U187:U188)</f>
        <v>0</v>
      </c>
      <c r="V25" s="90">
        <f>SUM('By Course'!V187:V188)</f>
        <v>0</v>
      </c>
      <c r="W25" s="90">
        <f>SUM('By Course'!W187:W188)</f>
        <v>0</v>
      </c>
      <c r="X25" s="90">
        <f>SUM('By Course'!X187:X188)</f>
        <v>0</v>
      </c>
      <c r="Y25" s="90">
        <f>SUM('By Course'!Y187:Y188)</f>
        <v>0</v>
      </c>
      <c r="Z25" s="90">
        <f>SUM('By Course'!Z187:Z188)</f>
        <v>0</v>
      </c>
      <c r="AA25" s="90">
        <f>SUM('By Course'!AA187:AA188)</f>
        <v>0</v>
      </c>
      <c r="AB25" s="90">
        <f>SUM('By Course'!AB187:AB188)</f>
        <v>0</v>
      </c>
      <c r="AC25" s="90">
        <f>SUM('By Course'!AC187:AC188)</f>
        <v>0</v>
      </c>
      <c r="AD25" s="90">
        <f>SUM('By Course'!AD187:AD188)</f>
        <v>0</v>
      </c>
      <c r="AE25" s="90">
        <f>SUM('By Course'!AE187:AE188)</f>
        <v>0</v>
      </c>
      <c r="AF25" s="90">
        <f>SUM('By Course'!AF187:AF188)</f>
        <v>0</v>
      </c>
      <c r="AG25" s="90">
        <f>SUM('By Course'!AG187:AG188)</f>
        <v>0</v>
      </c>
      <c r="AH25" s="90">
        <f>SUM('By Course'!AH187:AH188)</f>
        <v>0</v>
      </c>
      <c r="AI25" s="90">
        <f>SUM('By Course'!AI187:AI188)</f>
        <v>0</v>
      </c>
      <c r="AJ25" s="90">
        <f>SUM('By Course'!AJ187:AJ188)</f>
        <v>0</v>
      </c>
      <c r="AK25" s="90">
        <f>SUM('By Course'!AK187:AK188)</f>
        <v>0</v>
      </c>
      <c r="AL25" s="90">
        <f>SUM('By Course'!AL187:AL188)</f>
        <v>0</v>
      </c>
      <c r="AM25" s="90">
        <f>SUM('By Course'!AM187:AM188)</f>
        <v>0</v>
      </c>
      <c r="AN25" s="90">
        <f>SUM('By Course'!AN187:AN188)</f>
        <v>0</v>
      </c>
      <c r="AO25" s="90">
        <f>SUM('By Course'!AO187:AO188)</f>
        <v>0</v>
      </c>
      <c r="AP25" s="90">
        <f>SUM('By Course'!AP187:AP188)</f>
        <v>0</v>
      </c>
      <c r="AQ25" s="90">
        <f>SUM('By Course'!AQ187:AQ188)</f>
        <v>0</v>
      </c>
      <c r="AR25" s="90">
        <f>SUM('By Course'!AR187:AR188)</f>
        <v>0</v>
      </c>
      <c r="AS25" s="95">
        <f t="shared" si="3"/>
        <v>1.5</v>
      </c>
      <c r="AU25" s="113"/>
      <c r="AV25" s="114"/>
      <c r="AW25" s="115"/>
      <c r="AX25" s="122"/>
      <c r="AY25" s="123"/>
      <c r="AZ25" s="124"/>
    </row>
    <row r="26" spans="1:52" ht="13.5" customHeight="1" x14ac:dyDescent="0.2">
      <c r="A26" s="106"/>
      <c r="B26" s="8" t="s">
        <v>3</v>
      </c>
      <c r="C26" s="92">
        <f>SUM(C16:C25)-C24</f>
        <v>3</v>
      </c>
      <c r="D26" s="92">
        <f>SUM(D16:D25)</f>
        <v>0</v>
      </c>
      <c r="E26" s="92">
        <f t="shared" ref="E26:AR26" si="4">SUM(E16:E25)</f>
        <v>3</v>
      </c>
      <c r="F26" s="92">
        <f t="shared" si="4"/>
        <v>4</v>
      </c>
      <c r="G26" s="92">
        <f t="shared" si="4"/>
        <v>0</v>
      </c>
      <c r="H26" s="92">
        <f t="shared" si="4"/>
        <v>15</v>
      </c>
      <c r="I26" s="92">
        <f t="shared" si="4"/>
        <v>22</v>
      </c>
      <c r="J26" s="92">
        <f t="shared" si="4"/>
        <v>24</v>
      </c>
      <c r="K26" s="92">
        <f t="shared" si="4"/>
        <v>17.5</v>
      </c>
      <c r="L26" s="92">
        <f t="shared" si="4"/>
        <v>5</v>
      </c>
      <c r="M26" s="92">
        <f t="shared" si="4"/>
        <v>9</v>
      </c>
      <c r="N26" s="92">
        <f t="shared" si="4"/>
        <v>0</v>
      </c>
      <c r="O26" s="92">
        <f t="shared" si="4"/>
        <v>2</v>
      </c>
      <c r="P26" s="92">
        <f t="shared" si="4"/>
        <v>0</v>
      </c>
      <c r="Q26" s="92">
        <f t="shared" si="4"/>
        <v>0</v>
      </c>
      <c r="R26" s="92">
        <f t="shared" si="4"/>
        <v>3</v>
      </c>
      <c r="S26" s="92">
        <f t="shared" si="4"/>
        <v>4</v>
      </c>
      <c r="T26" s="92">
        <f t="shared" si="4"/>
        <v>0</v>
      </c>
      <c r="U26" s="92">
        <f t="shared" si="4"/>
        <v>0</v>
      </c>
      <c r="V26" s="92">
        <f t="shared" si="4"/>
        <v>0</v>
      </c>
      <c r="W26" s="92">
        <f t="shared" si="4"/>
        <v>0</v>
      </c>
      <c r="X26" s="92">
        <f t="shared" si="4"/>
        <v>0</v>
      </c>
      <c r="Y26" s="92">
        <f t="shared" si="4"/>
        <v>0</v>
      </c>
      <c r="Z26" s="92">
        <f t="shared" si="4"/>
        <v>0</v>
      </c>
      <c r="AA26" s="92">
        <f t="shared" si="4"/>
        <v>0</v>
      </c>
      <c r="AB26" s="92">
        <f t="shared" si="4"/>
        <v>0</v>
      </c>
      <c r="AC26" s="92">
        <f t="shared" si="4"/>
        <v>0</v>
      </c>
      <c r="AD26" s="92">
        <f t="shared" si="4"/>
        <v>0</v>
      </c>
      <c r="AE26" s="92">
        <f t="shared" si="4"/>
        <v>0</v>
      </c>
      <c r="AF26" s="92">
        <f t="shared" si="4"/>
        <v>0</v>
      </c>
      <c r="AG26" s="92">
        <f t="shared" si="4"/>
        <v>0</v>
      </c>
      <c r="AH26" s="92">
        <f t="shared" si="4"/>
        <v>0</v>
      </c>
      <c r="AI26" s="92">
        <f t="shared" si="4"/>
        <v>0</v>
      </c>
      <c r="AJ26" s="92">
        <f t="shared" si="4"/>
        <v>0</v>
      </c>
      <c r="AK26" s="92">
        <f t="shared" si="4"/>
        <v>0</v>
      </c>
      <c r="AL26" s="92">
        <f t="shared" si="4"/>
        <v>0</v>
      </c>
      <c r="AM26" s="173">
        <v>0</v>
      </c>
      <c r="AN26" s="173">
        <v>0</v>
      </c>
      <c r="AO26" s="92">
        <f t="shared" si="4"/>
        <v>0</v>
      </c>
      <c r="AP26" s="92">
        <f t="shared" si="4"/>
        <v>0</v>
      </c>
      <c r="AQ26" s="92">
        <f t="shared" si="4"/>
        <v>0</v>
      </c>
      <c r="AR26" s="92">
        <f t="shared" si="4"/>
        <v>0</v>
      </c>
      <c r="AS26" s="147">
        <f t="shared" si="3"/>
        <v>111.5</v>
      </c>
    </row>
    <row r="27" spans="1:52" s="207" customFormat="1" ht="19.5" customHeight="1" x14ac:dyDescent="0.2">
      <c r="A27" s="106"/>
      <c r="B27" s="202" t="s">
        <v>195</v>
      </c>
      <c r="C27" s="203">
        <f>SUM(C9+C15+C26)</f>
        <v>17</v>
      </c>
      <c r="D27" s="203">
        <v>0</v>
      </c>
      <c r="E27" s="203">
        <f t="shared" ref="E27:AN28" si="5">SUM(E9+E15+E26)</f>
        <v>3</v>
      </c>
      <c r="F27" s="203">
        <f t="shared" si="5"/>
        <v>42</v>
      </c>
      <c r="G27" s="203">
        <f t="shared" si="5"/>
        <v>8</v>
      </c>
      <c r="H27" s="203">
        <f t="shared" si="5"/>
        <v>52</v>
      </c>
      <c r="I27" s="203">
        <f t="shared" si="5"/>
        <v>35.5</v>
      </c>
      <c r="J27" s="203">
        <f t="shared" si="5"/>
        <v>55</v>
      </c>
      <c r="K27" s="204">
        <f t="shared" si="5"/>
        <v>40.5</v>
      </c>
      <c r="L27" s="203">
        <f t="shared" si="5"/>
        <v>34</v>
      </c>
      <c r="M27" s="205">
        <f t="shared" si="5"/>
        <v>9</v>
      </c>
      <c r="N27" s="203">
        <f>SUM(N9+N15+N26)</f>
        <v>0</v>
      </c>
      <c r="O27" s="203">
        <f t="shared" si="5"/>
        <v>32</v>
      </c>
      <c r="P27" s="203">
        <f t="shared" si="5"/>
        <v>0</v>
      </c>
      <c r="Q27" s="203">
        <f t="shared" si="5"/>
        <v>0</v>
      </c>
      <c r="R27" s="203">
        <f>SUM(R9+R15+R26)</f>
        <v>15</v>
      </c>
      <c r="S27" s="203">
        <f>SUM(S9+S15+S26)</f>
        <v>4</v>
      </c>
      <c r="T27" s="203">
        <f t="shared" ref="T27:AR27" si="6">SUM(T9+T15+T26)</f>
        <v>0</v>
      </c>
      <c r="U27" s="203">
        <f t="shared" si="6"/>
        <v>0</v>
      </c>
      <c r="V27" s="203">
        <f t="shared" si="6"/>
        <v>0</v>
      </c>
      <c r="W27" s="203">
        <f t="shared" si="6"/>
        <v>0</v>
      </c>
      <c r="X27" s="203">
        <f t="shared" si="6"/>
        <v>0</v>
      </c>
      <c r="Y27" s="203">
        <f t="shared" si="6"/>
        <v>0</v>
      </c>
      <c r="Z27" s="203">
        <f t="shared" si="6"/>
        <v>0</v>
      </c>
      <c r="AA27" s="203">
        <f t="shared" si="6"/>
        <v>0</v>
      </c>
      <c r="AB27" s="203">
        <f t="shared" si="6"/>
        <v>0</v>
      </c>
      <c r="AC27" s="203">
        <f t="shared" si="6"/>
        <v>0</v>
      </c>
      <c r="AD27" s="203">
        <f t="shared" si="6"/>
        <v>0</v>
      </c>
      <c r="AE27" s="203">
        <f t="shared" si="6"/>
        <v>0</v>
      </c>
      <c r="AF27" s="203">
        <f t="shared" si="6"/>
        <v>9</v>
      </c>
      <c r="AG27" s="203">
        <f t="shared" si="6"/>
        <v>0</v>
      </c>
      <c r="AH27" s="203">
        <f t="shared" si="6"/>
        <v>0</v>
      </c>
      <c r="AI27" s="203">
        <f t="shared" si="6"/>
        <v>0</v>
      </c>
      <c r="AJ27" s="203">
        <f t="shared" si="6"/>
        <v>0</v>
      </c>
      <c r="AK27" s="203">
        <f t="shared" si="6"/>
        <v>3</v>
      </c>
      <c r="AL27" s="203">
        <f t="shared" si="6"/>
        <v>17</v>
      </c>
      <c r="AM27" s="203">
        <f t="shared" si="6"/>
        <v>0</v>
      </c>
      <c r="AN27" s="203">
        <f t="shared" si="6"/>
        <v>0</v>
      </c>
      <c r="AO27" s="203">
        <f t="shared" si="6"/>
        <v>0</v>
      </c>
      <c r="AP27" s="203">
        <f t="shared" si="6"/>
        <v>0</v>
      </c>
      <c r="AQ27" s="203">
        <f t="shared" si="6"/>
        <v>0</v>
      </c>
      <c r="AR27" s="203">
        <f t="shared" si="6"/>
        <v>4</v>
      </c>
      <c r="AS27" s="206">
        <f t="shared" si="3"/>
        <v>380</v>
      </c>
    </row>
    <row r="28" spans="1:52" s="207" customFormat="1" ht="26.25" customHeight="1" x14ac:dyDescent="0.2">
      <c r="A28" s="208"/>
      <c r="B28" s="202" t="s">
        <v>194</v>
      </c>
      <c r="C28" s="203">
        <f xml:space="preserve"> SUM(C9+C15+C26)+(C13+C24)</f>
        <v>60</v>
      </c>
      <c r="D28" s="203">
        <v>0</v>
      </c>
      <c r="E28" s="203">
        <f xml:space="preserve"> SUM(E10:E25)</f>
        <v>36</v>
      </c>
      <c r="F28" s="203">
        <f>F27</f>
        <v>42</v>
      </c>
      <c r="G28" s="203">
        <f t="shared" ref="G28:AN28" si="7">G27</f>
        <v>8</v>
      </c>
      <c r="H28" s="203">
        <f t="shared" si="7"/>
        <v>52</v>
      </c>
      <c r="I28" s="203">
        <f t="shared" si="7"/>
        <v>35.5</v>
      </c>
      <c r="J28" s="203">
        <f t="shared" si="7"/>
        <v>55</v>
      </c>
      <c r="K28" s="204">
        <f t="shared" si="7"/>
        <v>40.5</v>
      </c>
      <c r="L28" s="203">
        <f t="shared" si="7"/>
        <v>34</v>
      </c>
      <c r="M28" s="205">
        <f t="shared" si="7"/>
        <v>9</v>
      </c>
      <c r="N28" s="203">
        <f>N27</f>
        <v>0</v>
      </c>
      <c r="O28" s="203">
        <f t="shared" si="7"/>
        <v>32</v>
      </c>
      <c r="P28" s="203">
        <f t="shared" si="5"/>
        <v>0</v>
      </c>
      <c r="Q28" s="203">
        <f t="shared" si="5"/>
        <v>0</v>
      </c>
      <c r="R28" s="203">
        <f>R27</f>
        <v>15</v>
      </c>
      <c r="S28" s="203">
        <f>S27</f>
        <v>4</v>
      </c>
      <c r="T28" s="203">
        <f t="shared" ref="T28:AR28" si="8">T27</f>
        <v>0</v>
      </c>
      <c r="U28" s="203">
        <f t="shared" si="8"/>
        <v>0</v>
      </c>
      <c r="V28" s="203">
        <f t="shared" si="8"/>
        <v>0</v>
      </c>
      <c r="W28" s="203">
        <f t="shared" si="8"/>
        <v>0</v>
      </c>
      <c r="X28" s="203">
        <f t="shared" si="8"/>
        <v>0</v>
      </c>
      <c r="Y28" s="203">
        <f t="shared" si="8"/>
        <v>0</v>
      </c>
      <c r="Z28" s="203">
        <f t="shared" si="8"/>
        <v>0</v>
      </c>
      <c r="AA28" s="203">
        <f t="shared" si="8"/>
        <v>0</v>
      </c>
      <c r="AB28" s="203">
        <f t="shared" si="8"/>
        <v>0</v>
      </c>
      <c r="AC28" s="203">
        <f t="shared" si="8"/>
        <v>0</v>
      </c>
      <c r="AD28" s="203">
        <f t="shared" si="8"/>
        <v>0</v>
      </c>
      <c r="AE28" s="203">
        <f t="shared" si="8"/>
        <v>0</v>
      </c>
      <c r="AF28" s="203">
        <f t="shared" si="8"/>
        <v>9</v>
      </c>
      <c r="AG28" s="203">
        <f t="shared" si="8"/>
        <v>0</v>
      </c>
      <c r="AH28" s="203">
        <f t="shared" si="8"/>
        <v>0</v>
      </c>
      <c r="AI28" s="203">
        <f t="shared" si="8"/>
        <v>0</v>
      </c>
      <c r="AJ28" s="203">
        <f t="shared" si="8"/>
        <v>0</v>
      </c>
      <c r="AK28" s="203">
        <f t="shared" si="8"/>
        <v>3</v>
      </c>
      <c r="AL28" s="203">
        <f t="shared" si="8"/>
        <v>17</v>
      </c>
      <c r="AM28" s="203">
        <f t="shared" si="8"/>
        <v>0</v>
      </c>
      <c r="AN28" s="203">
        <f t="shared" si="8"/>
        <v>0</v>
      </c>
      <c r="AO28" s="203">
        <f t="shared" si="8"/>
        <v>0</v>
      </c>
      <c r="AP28" s="203">
        <f t="shared" si="8"/>
        <v>0</v>
      </c>
      <c r="AQ28" s="203">
        <f t="shared" si="8"/>
        <v>0</v>
      </c>
      <c r="AR28" s="203">
        <f t="shared" si="8"/>
        <v>4</v>
      </c>
      <c r="AS28" s="206">
        <f t="shared" si="3"/>
        <v>456</v>
      </c>
    </row>
    <row r="29" spans="1:52" ht="12.75" x14ac:dyDescent="0.2">
      <c r="B29" s="9" t="s">
        <v>4</v>
      </c>
      <c r="C29" s="89">
        <v>3</v>
      </c>
      <c r="D29" s="89">
        <f>SUM('By Course'!D98)</f>
        <v>40</v>
      </c>
      <c r="E29" s="89">
        <v>48</v>
      </c>
      <c r="F29" s="89">
        <f>SUM('By Course'!F98)</f>
        <v>0</v>
      </c>
      <c r="G29" s="89">
        <f>SUM('By Course'!G98)</f>
        <v>0</v>
      </c>
      <c r="H29" s="89">
        <f>SUM('By Course'!H98)</f>
        <v>0</v>
      </c>
      <c r="I29" s="89">
        <f>SUM('By Course'!I98)</f>
        <v>0</v>
      </c>
      <c r="J29" s="89">
        <f>SUM('By Course'!J98)</f>
        <v>0</v>
      </c>
      <c r="K29" s="89">
        <f>SUM('By Course'!K98)</f>
        <v>0</v>
      </c>
      <c r="L29" s="89">
        <f>SUM('By Course'!L98)</f>
        <v>0</v>
      </c>
      <c r="M29" s="89">
        <f>SUM('By Course'!M98)</f>
        <v>0</v>
      </c>
      <c r="N29" s="89">
        <f>SUM('By Course'!N98)</f>
        <v>0</v>
      </c>
      <c r="O29" s="89">
        <f>SUM('By Course'!O98)</f>
        <v>4</v>
      </c>
      <c r="P29" s="89">
        <f>SUM('By Course'!P98)</f>
        <v>0</v>
      </c>
      <c r="Q29" s="89">
        <f>SUM('By Course'!Q98)</f>
        <v>0</v>
      </c>
      <c r="R29" s="89">
        <f>SUM('By Course'!R98)</f>
        <v>0</v>
      </c>
      <c r="S29" s="89">
        <f>SUM('By Course'!S98)</f>
        <v>0</v>
      </c>
      <c r="T29" s="89">
        <f>SUM('By Course'!T98)</f>
        <v>0</v>
      </c>
      <c r="U29" s="89">
        <f>SUM('By Course'!U98)</f>
        <v>0</v>
      </c>
      <c r="V29" s="89">
        <f>SUM('By Course'!V98)</f>
        <v>0</v>
      </c>
      <c r="W29" s="89">
        <f>SUM('By Course'!W98)</f>
        <v>0</v>
      </c>
      <c r="X29" s="89">
        <f>SUM('By Course'!X98)</f>
        <v>0</v>
      </c>
      <c r="Y29" s="89">
        <f>SUM('By Course'!Y98)</f>
        <v>0</v>
      </c>
      <c r="Z29" s="89">
        <f>SUM('By Course'!Z98)</f>
        <v>0</v>
      </c>
      <c r="AA29" s="89">
        <f>SUM('By Course'!AA98)</f>
        <v>0</v>
      </c>
      <c r="AB29" s="89">
        <f>SUM('By Course'!AB98)</f>
        <v>0</v>
      </c>
      <c r="AC29" s="89">
        <f>SUM('By Course'!AC98)</f>
        <v>0</v>
      </c>
      <c r="AD29" s="89">
        <f>SUM('By Course'!AD98)</f>
        <v>0</v>
      </c>
      <c r="AE29" s="89">
        <f>SUM('By Course'!AE98)</f>
        <v>0</v>
      </c>
      <c r="AF29" s="89">
        <f>SUM('By Course'!AF98)</f>
        <v>0</v>
      </c>
      <c r="AG29" s="89">
        <f>SUM('By Course'!AG98)</f>
        <v>0</v>
      </c>
      <c r="AH29" s="89">
        <f>SUM('By Course'!AH98)</f>
        <v>0</v>
      </c>
      <c r="AI29" s="89">
        <f>SUM('By Course'!AI98)</f>
        <v>0</v>
      </c>
      <c r="AJ29" s="89">
        <f>SUM('By Course'!AJ98)</f>
        <v>0</v>
      </c>
      <c r="AK29" s="89">
        <f>SUM('By Course'!AK98)</f>
        <v>0</v>
      </c>
      <c r="AL29" s="89">
        <f>SUM('By Course'!AL98)</f>
        <v>0</v>
      </c>
      <c r="AM29" s="89">
        <f>SUM('By Course'!AM98)</f>
        <v>0</v>
      </c>
      <c r="AN29" s="89">
        <f>SUM('By Course'!AN98)</f>
        <v>0</v>
      </c>
      <c r="AO29" s="89">
        <f>SUM('By Course'!AO98)</f>
        <v>0</v>
      </c>
      <c r="AP29" s="89">
        <f>SUM('By Course'!AP98)</f>
        <v>0</v>
      </c>
      <c r="AQ29" s="89">
        <f>SUM('By Course'!AQ98)</f>
        <v>0</v>
      </c>
      <c r="AR29" s="89">
        <f>SUM('By Course'!AR98)</f>
        <v>0</v>
      </c>
      <c r="AS29" s="95">
        <f t="shared" si="3"/>
        <v>95</v>
      </c>
    </row>
    <row r="30" spans="1:52" ht="12.75" x14ac:dyDescent="0.2">
      <c r="B30" s="9" t="s">
        <v>5</v>
      </c>
      <c r="C30" s="89">
        <v>36</v>
      </c>
      <c r="D30" s="89">
        <v>0</v>
      </c>
      <c r="E30" s="89">
        <v>36</v>
      </c>
      <c r="F30" s="89">
        <f>SUM('By Course'!F99)</f>
        <v>0</v>
      </c>
      <c r="G30" s="89">
        <f>SUM('By Course'!G99)</f>
        <v>5</v>
      </c>
      <c r="H30" s="89">
        <f>SUM('By Course'!H99)</f>
        <v>0</v>
      </c>
      <c r="I30" s="89">
        <f>SUM('By Course'!I99)</f>
        <v>0</v>
      </c>
      <c r="J30" s="89">
        <f>SUM('By Course'!J99)</f>
        <v>0</v>
      </c>
      <c r="K30" s="89">
        <f>SUM('By Course'!K99)</f>
        <v>0</v>
      </c>
      <c r="L30" s="89">
        <f>SUM('By Course'!L99)</f>
        <v>0</v>
      </c>
      <c r="M30" s="89">
        <f>SUM('By Course'!M99)</f>
        <v>0</v>
      </c>
      <c r="N30" s="89">
        <f>SUM('By Course'!N99)</f>
        <v>0</v>
      </c>
      <c r="O30" s="89">
        <f>SUM('By Course'!O99)</f>
        <v>0</v>
      </c>
      <c r="P30" s="89">
        <f>SUM('By Course'!P99)</f>
        <v>0</v>
      </c>
      <c r="Q30" s="89">
        <f>SUM('By Course'!Q99)</f>
        <v>0</v>
      </c>
      <c r="R30" s="89">
        <f>SUM('By Course'!R99)</f>
        <v>0</v>
      </c>
      <c r="S30" s="89">
        <f>SUM('By Course'!S99)</f>
        <v>0</v>
      </c>
      <c r="T30" s="89">
        <f>SUM('By Course'!T99)</f>
        <v>0</v>
      </c>
      <c r="U30" s="89">
        <f>SUM('By Course'!U99)</f>
        <v>0</v>
      </c>
      <c r="V30" s="89">
        <f>SUM('By Course'!V99)</f>
        <v>0</v>
      </c>
      <c r="W30" s="89">
        <f>SUM('By Course'!W99)</f>
        <v>0</v>
      </c>
      <c r="X30" s="89">
        <f>SUM('By Course'!X99)</f>
        <v>0</v>
      </c>
      <c r="Y30" s="89">
        <f>SUM('By Course'!Y99)</f>
        <v>0</v>
      </c>
      <c r="Z30" s="89">
        <f>SUM('By Course'!Z99)</f>
        <v>0</v>
      </c>
      <c r="AA30" s="89">
        <f>SUM('By Course'!AA99)</f>
        <v>0</v>
      </c>
      <c r="AB30" s="89">
        <f>SUM('By Course'!AB99)</f>
        <v>0</v>
      </c>
      <c r="AC30" s="89">
        <f>SUM('By Course'!AC99)</f>
        <v>0</v>
      </c>
      <c r="AD30" s="89">
        <f>SUM('By Course'!AD99)</f>
        <v>0</v>
      </c>
      <c r="AE30" s="89">
        <f>SUM('By Course'!AE99)</f>
        <v>0</v>
      </c>
      <c r="AF30" s="89">
        <f>SUM('By Course'!AF99)</f>
        <v>0</v>
      </c>
      <c r="AG30" s="89">
        <f>SUM('By Course'!AG99)</f>
        <v>0</v>
      </c>
      <c r="AH30" s="89">
        <f>SUM('By Course'!AH99)</f>
        <v>0</v>
      </c>
      <c r="AI30" s="89">
        <f>SUM('By Course'!AI99)</f>
        <v>0</v>
      </c>
      <c r="AJ30" s="89">
        <f>SUM('By Course'!AJ99)</f>
        <v>0</v>
      </c>
      <c r="AK30" s="89">
        <f>SUM('By Course'!AK99)</f>
        <v>40</v>
      </c>
      <c r="AL30" s="89">
        <f>SUM('By Course'!AL99)</f>
        <v>3</v>
      </c>
      <c r="AM30" s="89">
        <f>SUM('By Course'!AM99)</f>
        <v>0</v>
      </c>
      <c r="AN30" s="89">
        <f>SUM('By Course'!AN99)</f>
        <v>0</v>
      </c>
      <c r="AO30" s="89">
        <f>SUM('By Course'!AO99)</f>
        <v>0</v>
      </c>
      <c r="AP30" s="89">
        <f>SUM('By Course'!AP99)</f>
        <v>0</v>
      </c>
      <c r="AQ30" s="89">
        <f>SUM('By Course'!AQ99)</f>
        <v>0</v>
      </c>
      <c r="AR30" s="89">
        <f>SUM('By Course'!AR99)</f>
        <v>0</v>
      </c>
      <c r="AS30" s="95">
        <f t="shared" si="3"/>
        <v>120</v>
      </c>
    </row>
    <row r="31" spans="1:52" ht="12.75" x14ac:dyDescent="0.2">
      <c r="B31" s="9" t="s">
        <v>6</v>
      </c>
      <c r="C31" s="89">
        <v>26</v>
      </c>
      <c r="D31" s="89">
        <v>0</v>
      </c>
      <c r="E31" s="89">
        <v>38</v>
      </c>
      <c r="F31" s="89">
        <f>SUM('By Course'!F100:F101)</f>
        <v>0</v>
      </c>
      <c r="G31" s="89">
        <f>SUM('By Course'!G100:G101)</f>
        <v>0</v>
      </c>
      <c r="H31" s="89">
        <f>SUM('By Course'!H100:H101)</f>
        <v>0</v>
      </c>
      <c r="I31" s="89">
        <f>SUM('By Course'!I100:I101)</f>
        <v>0</v>
      </c>
      <c r="J31" s="89">
        <f>SUM('By Course'!J100:J101)</f>
        <v>0</v>
      </c>
      <c r="K31" s="89">
        <f>SUM('By Course'!K100:K101)</f>
        <v>0</v>
      </c>
      <c r="L31" s="89">
        <f>SUM('By Course'!L100:L101)</f>
        <v>0</v>
      </c>
      <c r="M31" s="89">
        <f>SUM('By Course'!M100:M101)</f>
        <v>30</v>
      </c>
      <c r="N31" s="89">
        <f>SUM('By Course'!N100:N101)</f>
        <v>0</v>
      </c>
      <c r="O31" s="89">
        <f>SUM('By Course'!O100:O101)</f>
        <v>0</v>
      </c>
      <c r="P31" s="89">
        <f>SUM('By Course'!P100:P101)</f>
        <v>0</v>
      </c>
      <c r="Q31" s="89">
        <f>SUM('By Course'!Q100:Q101)</f>
        <v>0</v>
      </c>
      <c r="R31" s="89">
        <f>SUM('By Course'!R100:R101)</f>
        <v>0</v>
      </c>
      <c r="S31" s="89">
        <f>SUM('By Course'!S100:S101)</f>
        <v>0</v>
      </c>
      <c r="T31" s="89">
        <f>SUM('By Course'!T100:T101)</f>
        <v>0</v>
      </c>
      <c r="U31" s="89">
        <f>SUM('By Course'!U100:U101)</f>
        <v>3</v>
      </c>
      <c r="V31" s="89">
        <f>SUM('By Course'!V100:V101)</f>
        <v>0</v>
      </c>
      <c r="W31" s="89">
        <f>SUM('By Course'!W100:W101)</f>
        <v>0</v>
      </c>
      <c r="X31" s="89">
        <f>SUM('By Course'!X100:X101)</f>
        <v>0</v>
      </c>
      <c r="Y31" s="89">
        <f>SUM('By Course'!Y100:Y101)</f>
        <v>0</v>
      </c>
      <c r="Z31" s="89">
        <f>SUM('By Course'!Z100:Z101)</f>
        <v>0</v>
      </c>
      <c r="AA31" s="89">
        <f>SUM('By Course'!AA100:AA101)</f>
        <v>0</v>
      </c>
      <c r="AB31" s="89">
        <f>SUM('By Course'!AB100:AB101)</f>
        <v>0</v>
      </c>
      <c r="AC31" s="89">
        <f>SUM('By Course'!AC100:AC101)</f>
        <v>0</v>
      </c>
      <c r="AD31" s="89">
        <f>SUM('By Course'!AD100:AD101)</f>
        <v>0</v>
      </c>
      <c r="AE31" s="89">
        <f>SUM('By Course'!AE100:AE101)</f>
        <v>0</v>
      </c>
      <c r="AF31" s="89">
        <f>SUM('By Course'!AF100:AF101)</f>
        <v>0</v>
      </c>
      <c r="AG31" s="89">
        <f>SUM('By Course'!AG100:AG101)</f>
        <v>0</v>
      </c>
      <c r="AH31" s="89">
        <f>SUM('By Course'!AH100:AH101)</f>
        <v>0</v>
      </c>
      <c r="AI31" s="89">
        <f>SUM('By Course'!AI100:AI101)</f>
        <v>0</v>
      </c>
      <c r="AJ31" s="89">
        <f>SUM('By Course'!AJ100:AJ101)</f>
        <v>0</v>
      </c>
      <c r="AK31" s="89">
        <f>SUM('By Course'!AK100:AK101)</f>
        <v>0</v>
      </c>
      <c r="AL31" s="89">
        <f>SUM('By Course'!AL100:AL101)</f>
        <v>0</v>
      </c>
      <c r="AM31" s="89">
        <f>SUM('By Course'!AM100:AM101)</f>
        <v>0</v>
      </c>
      <c r="AN31" s="89">
        <f>SUM('By Course'!AN100:AN101)</f>
        <v>0</v>
      </c>
      <c r="AO31" s="89">
        <f>SUM('By Course'!AO100:AO101)</f>
        <v>0</v>
      </c>
      <c r="AP31" s="89">
        <f>SUM('By Course'!AP100:AP101)</f>
        <v>0</v>
      </c>
      <c r="AQ31" s="89">
        <f>SUM('By Course'!AQ100:AQ101)</f>
        <v>0</v>
      </c>
      <c r="AR31" s="89">
        <f>SUM('By Course'!AR100:AR101)</f>
        <v>0</v>
      </c>
      <c r="AS31" s="95">
        <f t="shared" si="3"/>
        <v>97</v>
      </c>
    </row>
    <row r="32" spans="1:52" ht="12.75" x14ac:dyDescent="0.2">
      <c r="B32" s="9" t="s">
        <v>7</v>
      </c>
      <c r="C32" s="89">
        <v>33</v>
      </c>
      <c r="D32" s="89">
        <v>0</v>
      </c>
      <c r="E32" s="89">
        <f>SUM('By Course'!E102:E110)</f>
        <v>0</v>
      </c>
      <c r="F32" s="89">
        <f>SUM('By Course'!F102:F110)</f>
        <v>0</v>
      </c>
      <c r="G32" s="89">
        <f>SUM('By Course'!G102:G110)</f>
        <v>0</v>
      </c>
      <c r="H32" s="89">
        <f>SUM('By Course'!H102:H110)</f>
        <v>0</v>
      </c>
      <c r="I32" s="89">
        <f>SUM('By Course'!I102:I110)</f>
        <v>0</v>
      </c>
      <c r="J32" s="89">
        <f>SUM('By Course'!J102:J110)</f>
        <v>0</v>
      </c>
      <c r="K32" s="89">
        <f>SUM('By Course'!K102:K110)</f>
        <v>0</v>
      </c>
      <c r="L32" s="89">
        <f>SUM('By Course'!L102:L110)</f>
        <v>0</v>
      </c>
      <c r="M32" s="89">
        <f>SUM('By Course'!M102:M110)</f>
        <v>0</v>
      </c>
      <c r="N32" s="89">
        <f>SUM('By Course'!N102:N110)</f>
        <v>0</v>
      </c>
      <c r="O32" s="89">
        <f>SUM('By Course'!O102:O110)</f>
        <v>0</v>
      </c>
      <c r="P32" s="89">
        <f>SUM('By Course'!P102:P110)</f>
        <v>0</v>
      </c>
      <c r="Q32" s="89">
        <f>SUM('By Course'!Q102:Q110)</f>
        <v>0</v>
      </c>
      <c r="R32" s="89">
        <f>SUM('By Course'!R102:R110)</f>
        <v>0</v>
      </c>
      <c r="S32" s="89">
        <f>SUM('By Course'!S102:S110)</f>
        <v>6</v>
      </c>
      <c r="T32" s="89">
        <f>SUM('By Course'!T102:T110)</f>
        <v>0</v>
      </c>
      <c r="U32" s="89">
        <f>SUM('By Course'!U102:U110)</f>
        <v>0</v>
      </c>
      <c r="V32" s="89">
        <f>SUM('By Course'!V102:V110)</f>
        <v>0</v>
      </c>
      <c r="W32" s="89">
        <f>SUM('By Course'!W102:W110)</f>
        <v>0</v>
      </c>
      <c r="X32" s="89">
        <f>SUM('By Course'!X102:X110)</f>
        <v>0</v>
      </c>
      <c r="Y32" s="89">
        <f>SUM('By Course'!Y102:Y110)</f>
        <v>0</v>
      </c>
      <c r="Z32" s="89">
        <f>SUM('By Course'!Z102:Z110)</f>
        <v>0</v>
      </c>
      <c r="AA32" s="89">
        <f>SUM('By Course'!AA102:AA110)</f>
        <v>0</v>
      </c>
      <c r="AB32" s="89">
        <f>SUM('By Course'!AB102:AB110)</f>
        <v>0</v>
      </c>
      <c r="AC32" s="89">
        <f>SUM('By Course'!AC102:AC110)</f>
        <v>0</v>
      </c>
      <c r="AD32" s="89">
        <f>SUM('By Course'!AD102:AD110)</f>
        <v>0</v>
      </c>
      <c r="AE32" s="89">
        <f>SUM('By Course'!AE102:AE110)</f>
        <v>0</v>
      </c>
      <c r="AF32" s="89">
        <f>SUM('By Course'!AF102:AF110)</f>
        <v>0</v>
      </c>
      <c r="AG32" s="89">
        <f>SUM('By Course'!AG102:AG110)</f>
        <v>0</v>
      </c>
      <c r="AH32" s="89">
        <f>SUM('By Course'!AH102:AH110)</f>
        <v>0</v>
      </c>
      <c r="AI32" s="89">
        <f>SUM('By Course'!AI102:AI110)</f>
        <v>0</v>
      </c>
      <c r="AJ32" s="89">
        <f>SUM('By Course'!AJ102:AJ110)</f>
        <v>0</v>
      </c>
      <c r="AK32" s="89">
        <f>SUM('By Course'!AK102:AK110)</f>
        <v>0</v>
      </c>
      <c r="AL32" s="89">
        <f>SUM('By Course'!AL102:AL110)</f>
        <v>0</v>
      </c>
      <c r="AM32" s="89">
        <f>SUM('By Course'!AM102:AM110)</f>
        <v>0</v>
      </c>
      <c r="AN32" s="89">
        <f>SUM('By Course'!AN102:AN110)</f>
        <v>0</v>
      </c>
      <c r="AO32" s="89">
        <f>SUM('By Course'!AO102:AO110)</f>
        <v>0</v>
      </c>
      <c r="AP32" s="89">
        <f>SUM('By Course'!AP102:AP110)</f>
        <v>0</v>
      </c>
      <c r="AQ32" s="89">
        <f>SUM('By Course'!AQ102:AQ110)</f>
        <v>0</v>
      </c>
      <c r="AR32" s="89">
        <f>SUM('By Course'!AR102:AR110)</f>
        <v>0</v>
      </c>
      <c r="AS32" s="95">
        <f t="shared" si="3"/>
        <v>39</v>
      </c>
    </row>
    <row r="33" spans="2:45" ht="12.75" x14ac:dyDescent="0.2">
      <c r="B33" s="9" t="s">
        <v>8</v>
      </c>
      <c r="C33" s="89">
        <v>0</v>
      </c>
      <c r="D33" s="89">
        <v>0</v>
      </c>
      <c r="E33" s="89">
        <v>0</v>
      </c>
      <c r="F33" s="89">
        <f>SUM('By Course'!F112:F119)</f>
        <v>0</v>
      </c>
      <c r="G33" s="89">
        <f>SUM('By Course'!G112:G119)</f>
        <v>0</v>
      </c>
      <c r="H33" s="89">
        <f>SUM('By Course'!H112:H119)</f>
        <v>0</v>
      </c>
      <c r="I33" s="89">
        <f>SUM('By Course'!I112:I119)</f>
        <v>18</v>
      </c>
      <c r="J33" s="89">
        <f>SUM('By Course'!J112:J119)</f>
        <v>0</v>
      </c>
      <c r="K33" s="89">
        <f>SUM('By Course'!K112:K119)</f>
        <v>0</v>
      </c>
      <c r="L33" s="89">
        <f>SUM('By Course'!L112:L119)</f>
        <v>0</v>
      </c>
      <c r="M33" s="89">
        <f>SUM('By Course'!M112:M119)</f>
        <v>0</v>
      </c>
      <c r="N33" s="89">
        <f>SUM('By Course'!N112:N119)</f>
        <v>0</v>
      </c>
      <c r="O33" s="89">
        <f>SUM('By Course'!O112:O119)</f>
        <v>0</v>
      </c>
      <c r="P33" s="89">
        <f>SUM('By Course'!P112:P119)</f>
        <v>0</v>
      </c>
      <c r="Q33" s="89">
        <f>SUM('By Course'!Q112:Q119)</f>
        <v>0</v>
      </c>
      <c r="R33" s="89">
        <f>SUM('By Course'!R112:R119)</f>
        <v>0</v>
      </c>
      <c r="S33" s="89">
        <f>SUM('By Course'!S112:S119)</f>
        <v>6</v>
      </c>
      <c r="T33" s="89">
        <f>SUM('By Course'!T112:T119)</f>
        <v>0</v>
      </c>
      <c r="U33" s="89">
        <f>SUM('By Course'!U112:U119)</f>
        <v>0</v>
      </c>
      <c r="V33" s="89">
        <f>SUM('By Course'!V112:V119)</f>
        <v>0</v>
      </c>
      <c r="W33" s="89">
        <f>SUM('By Course'!W112:W119)</f>
        <v>0</v>
      </c>
      <c r="X33" s="89">
        <f>SUM('By Course'!X112:X119)</f>
        <v>0</v>
      </c>
      <c r="Y33" s="89">
        <f>SUM('By Course'!Y112:Y119)</f>
        <v>0</v>
      </c>
      <c r="Z33" s="89">
        <f>SUM('By Course'!Z112:Z119)</f>
        <v>0</v>
      </c>
      <c r="AA33" s="89">
        <f>SUM('By Course'!AA112:AA119)</f>
        <v>0</v>
      </c>
      <c r="AB33" s="89">
        <f>SUM('By Course'!AB112:AB119)</f>
        <v>0</v>
      </c>
      <c r="AC33" s="89">
        <f>SUM('By Course'!AC112:AC119)</f>
        <v>0</v>
      </c>
      <c r="AD33" s="89">
        <f>SUM('By Course'!AD112:AD119)</f>
        <v>0</v>
      </c>
      <c r="AE33" s="89">
        <f>SUM('By Course'!AE112:AE119)</f>
        <v>0</v>
      </c>
      <c r="AF33" s="89">
        <f>SUM('By Course'!AF112:AF119)</f>
        <v>0</v>
      </c>
      <c r="AG33" s="89">
        <f>SUM('By Course'!AG112:AG119)</f>
        <v>0</v>
      </c>
      <c r="AH33" s="89">
        <f>SUM('By Course'!AH112:AH119)</f>
        <v>0</v>
      </c>
      <c r="AI33" s="89">
        <f>SUM('By Course'!AI112:AI119)</f>
        <v>0</v>
      </c>
      <c r="AJ33" s="89">
        <f>SUM('By Course'!AJ112:AJ119)</f>
        <v>0</v>
      </c>
      <c r="AK33" s="89">
        <f>SUM('By Course'!AK112:AK119)</f>
        <v>0</v>
      </c>
      <c r="AL33" s="89">
        <f>SUM('By Course'!AL112:AL119)</f>
        <v>0</v>
      </c>
      <c r="AM33" s="89">
        <f>SUM('By Course'!AM112:AM119)</f>
        <v>0</v>
      </c>
      <c r="AN33" s="89">
        <f>SUM('By Course'!AN112:AN119)</f>
        <v>0</v>
      </c>
      <c r="AO33" s="89">
        <f>SUM('By Course'!AO112:AO119)</f>
        <v>0</v>
      </c>
      <c r="AP33" s="89">
        <f>SUM('By Course'!AP112:AP119)</f>
        <v>0</v>
      </c>
      <c r="AQ33" s="89">
        <f>SUM('By Course'!AQ112:AQ119)</f>
        <v>0</v>
      </c>
      <c r="AR33" s="89">
        <f>SUM('By Course'!AR112:AR119)</f>
        <v>0</v>
      </c>
      <c r="AS33" s="95">
        <f t="shared" si="3"/>
        <v>24</v>
      </c>
    </row>
    <row r="34" spans="2:45" ht="12.75" x14ac:dyDescent="0.2">
      <c r="B34" s="9" t="s">
        <v>74</v>
      </c>
      <c r="C34" s="89">
        <f>SUM('By Course'!C121:C127)</f>
        <v>0</v>
      </c>
      <c r="D34" s="89">
        <f>SUM('By Course'!D121:D127)</f>
        <v>0</v>
      </c>
      <c r="E34" s="89">
        <f>SUM('By Course'!E121:E127)</f>
        <v>0</v>
      </c>
      <c r="F34" s="89">
        <f>SUM('By Course'!F121:F127)</f>
        <v>0</v>
      </c>
      <c r="G34" s="89">
        <f>SUM('By Course'!G121:G127)</f>
        <v>0</v>
      </c>
      <c r="H34" s="89">
        <f>SUM('By Course'!H121:H127)</f>
        <v>0</v>
      </c>
      <c r="I34" s="89">
        <f>SUM('By Course'!I121:I127)</f>
        <v>0</v>
      </c>
      <c r="J34" s="89">
        <f>SUM('By Course'!J121:J127)</f>
        <v>0</v>
      </c>
      <c r="K34" s="89">
        <f>SUM('By Course'!K121:K127)</f>
        <v>0</v>
      </c>
      <c r="L34" s="89">
        <f>SUM('By Course'!L121:L127)</f>
        <v>10</v>
      </c>
      <c r="M34" s="89">
        <f>SUM('By Course'!M121:M127)</f>
        <v>0</v>
      </c>
      <c r="N34" s="89">
        <f>SUM('By Course'!N121:N127)</f>
        <v>0</v>
      </c>
      <c r="O34" s="89">
        <f>SUM('By Course'!O121:O127)</f>
        <v>0</v>
      </c>
      <c r="P34" s="89">
        <f>SUM('By Course'!P121:P127)</f>
        <v>0</v>
      </c>
      <c r="Q34" s="89">
        <f>SUM('By Course'!Q121:Q127)</f>
        <v>0</v>
      </c>
      <c r="R34" s="89">
        <f>SUM('By Course'!R121:R127)</f>
        <v>0</v>
      </c>
      <c r="S34" s="89">
        <f>SUM('By Course'!S121:S127)</f>
        <v>0</v>
      </c>
      <c r="T34" s="89">
        <f>SUM('By Course'!T121:T127)</f>
        <v>0</v>
      </c>
      <c r="U34" s="89">
        <f>SUM('By Course'!U121:U127)</f>
        <v>0</v>
      </c>
      <c r="V34" s="89">
        <f>SUM('By Course'!V121:V127)</f>
        <v>0</v>
      </c>
      <c r="W34" s="89">
        <f>SUM('By Course'!W121:W127)</f>
        <v>0</v>
      </c>
      <c r="X34" s="89">
        <f>SUM('By Course'!X121:X127)</f>
        <v>0</v>
      </c>
      <c r="Y34" s="89">
        <f>SUM('By Course'!Y121:Y127)</f>
        <v>0</v>
      </c>
      <c r="Z34" s="89">
        <f>SUM('By Course'!Z121:Z127)</f>
        <v>0</v>
      </c>
      <c r="AA34" s="89">
        <f>SUM('By Course'!AA121:AA127)</f>
        <v>0</v>
      </c>
      <c r="AB34" s="89">
        <f>SUM('By Course'!AB121:AB127)</f>
        <v>0</v>
      </c>
      <c r="AC34" s="89">
        <f>SUM('By Course'!AC121:AC127)</f>
        <v>0</v>
      </c>
      <c r="AD34" s="89">
        <f>SUM('By Course'!AD121:AD127)</f>
        <v>0</v>
      </c>
      <c r="AE34" s="89">
        <f>SUM('By Course'!AE121:AE127)</f>
        <v>0</v>
      </c>
      <c r="AF34" s="89">
        <f>SUM('By Course'!AF121:AF127)</f>
        <v>0</v>
      </c>
      <c r="AG34" s="89">
        <f>SUM('By Course'!AG121:AG127)</f>
        <v>0</v>
      </c>
      <c r="AH34" s="89">
        <f>SUM('By Course'!AH121:AH127)</f>
        <v>0</v>
      </c>
      <c r="AI34" s="89">
        <f>SUM('By Course'!AI121:AI127)</f>
        <v>0</v>
      </c>
      <c r="AJ34" s="89">
        <f>SUM('By Course'!AJ121:AJ127)</f>
        <v>0</v>
      </c>
      <c r="AK34" s="89">
        <f>SUM('By Course'!AK121:AK127)</f>
        <v>0</v>
      </c>
      <c r="AL34" s="89">
        <f>SUM('By Course'!AL121:AL127)</f>
        <v>3</v>
      </c>
      <c r="AM34" s="89">
        <f>SUM('By Course'!AM121:AM127)</f>
        <v>0</v>
      </c>
      <c r="AN34" s="89">
        <f>SUM('By Course'!AN121:AN127)</f>
        <v>0</v>
      </c>
      <c r="AO34" s="89">
        <f>SUM('By Course'!AO121:AO127)</f>
        <v>0</v>
      </c>
      <c r="AP34" s="89">
        <f>SUM('By Course'!AP121:AP127)</f>
        <v>0</v>
      </c>
      <c r="AQ34" s="89">
        <f>SUM('By Course'!AQ121:AQ127)</f>
        <v>0</v>
      </c>
      <c r="AR34" s="89">
        <f>SUM('By Course'!AR121:AR127)</f>
        <v>0</v>
      </c>
      <c r="AS34" s="95">
        <f t="shared" si="3"/>
        <v>13</v>
      </c>
    </row>
    <row r="35" spans="2:45" ht="15" x14ac:dyDescent="0.2">
      <c r="B35" s="10" t="s">
        <v>75</v>
      </c>
      <c r="C35" s="98">
        <f>SUM(C29:C34)</f>
        <v>98</v>
      </c>
      <c r="D35" s="98">
        <f t="shared" ref="D35:AR35" si="9">SUM(D29:D34)</f>
        <v>40</v>
      </c>
      <c r="E35" s="98">
        <f t="shared" si="9"/>
        <v>122</v>
      </c>
      <c r="F35" s="98">
        <f t="shared" si="9"/>
        <v>0</v>
      </c>
      <c r="G35" s="98">
        <f t="shared" si="9"/>
        <v>5</v>
      </c>
      <c r="H35" s="98">
        <f t="shared" si="9"/>
        <v>0</v>
      </c>
      <c r="I35" s="98">
        <f t="shared" si="9"/>
        <v>18</v>
      </c>
      <c r="J35" s="98">
        <f t="shared" si="9"/>
        <v>0</v>
      </c>
      <c r="K35" s="98">
        <f t="shared" si="9"/>
        <v>0</v>
      </c>
      <c r="L35" s="98">
        <f t="shared" si="9"/>
        <v>10</v>
      </c>
      <c r="M35" s="98">
        <f t="shared" si="9"/>
        <v>30</v>
      </c>
      <c r="N35" s="98">
        <f t="shared" si="9"/>
        <v>0</v>
      </c>
      <c r="O35" s="98">
        <f t="shared" si="9"/>
        <v>4</v>
      </c>
      <c r="P35" s="98">
        <f t="shared" si="9"/>
        <v>0</v>
      </c>
      <c r="Q35" s="98">
        <f t="shared" si="9"/>
        <v>0</v>
      </c>
      <c r="R35" s="98">
        <f t="shared" si="9"/>
        <v>0</v>
      </c>
      <c r="S35" s="98">
        <f t="shared" si="9"/>
        <v>12</v>
      </c>
      <c r="T35" s="98">
        <f t="shared" si="9"/>
        <v>0</v>
      </c>
      <c r="U35" s="98">
        <f t="shared" si="9"/>
        <v>3</v>
      </c>
      <c r="V35" s="98">
        <f t="shared" si="9"/>
        <v>0</v>
      </c>
      <c r="W35" s="98">
        <f t="shared" si="9"/>
        <v>0</v>
      </c>
      <c r="X35" s="98">
        <f t="shared" si="9"/>
        <v>0</v>
      </c>
      <c r="Y35" s="98">
        <f t="shared" si="9"/>
        <v>0</v>
      </c>
      <c r="Z35" s="98">
        <f t="shared" si="9"/>
        <v>0</v>
      </c>
      <c r="AA35" s="98">
        <f t="shared" si="9"/>
        <v>0</v>
      </c>
      <c r="AB35" s="98">
        <f t="shared" si="9"/>
        <v>0</v>
      </c>
      <c r="AC35" s="98">
        <f t="shared" si="9"/>
        <v>0</v>
      </c>
      <c r="AD35" s="98">
        <f t="shared" si="9"/>
        <v>0</v>
      </c>
      <c r="AE35" s="98">
        <f t="shared" si="9"/>
        <v>0</v>
      </c>
      <c r="AF35" s="98">
        <f t="shared" si="9"/>
        <v>0</v>
      </c>
      <c r="AG35" s="98">
        <f t="shared" si="9"/>
        <v>0</v>
      </c>
      <c r="AH35" s="98">
        <f t="shared" si="9"/>
        <v>0</v>
      </c>
      <c r="AI35" s="98">
        <f t="shared" si="9"/>
        <v>0</v>
      </c>
      <c r="AJ35" s="98">
        <f t="shared" si="9"/>
        <v>0</v>
      </c>
      <c r="AK35" s="98">
        <f t="shared" si="9"/>
        <v>40</v>
      </c>
      <c r="AL35" s="98">
        <f t="shared" si="9"/>
        <v>6</v>
      </c>
      <c r="AM35" s="210">
        <v>0</v>
      </c>
      <c r="AN35" s="210">
        <v>0</v>
      </c>
      <c r="AO35" s="98">
        <f t="shared" si="9"/>
        <v>0</v>
      </c>
      <c r="AP35" s="98">
        <f t="shared" si="9"/>
        <v>0</v>
      </c>
      <c r="AQ35" s="98">
        <f t="shared" si="9"/>
        <v>0</v>
      </c>
      <c r="AR35" s="98">
        <f t="shared" si="9"/>
        <v>0</v>
      </c>
      <c r="AS35" s="147">
        <f t="shared" si="3"/>
        <v>388</v>
      </c>
    </row>
    <row r="36" spans="2:45" ht="12.75" x14ac:dyDescent="0.2">
      <c r="B36" s="9" t="s">
        <v>76</v>
      </c>
      <c r="C36" s="89">
        <v>60</v>
      </c>
      <c r="D36" s="89">
        <v>0</v>
      </c>
      <c r="E36" s="89">
        <v>40</v>
      </c>
      <c r="F36" s="89">
        <f>SUM('By Course'!F135:F136)</f>
        <v>15</v>
      </c>
      <c r="G36" s="89">
        <f>SUM('By Course'!G135:G136)</f>
        <v>15</v>
      </c>
      <c r="H36" s="89">
        <f>SUM('By Course'!H135:H136)</f>
        <v>0</v>
      </c>
      <c r="I36" s="89">
        <f>SUM('By Course'!I135:I136)</f>
        <v>0</v>
      </c>
      <c r="J36" s="89">
        <f>SUM('By Course'!J135:J136)</f>
        <v>0</v>
      </c>
      <c r="K36" s="89">
        <f>SUM('By Course'!K135:K136)</f>
        <v>0</v>
      </c>
      <c r="L36" s="89">
        <f>SUM('By Course'!L135:L136)</f>
        <v>0</v>
      </c>
      <c r="M36" s="89">
        <f>SUM('By Course'!M135:M136)</f>
        <v>8</v>
      </c>
      <c r="N36" s="89">
        <f>SUM('By Course'!N135:N136)</f>
        <v>0</v>
      </c>
      <c r="O36" s="89">
        <f>SUM('By Course'!O135:O136)</f>
        <v>4</v>
      </c>
      <c r="P36" s="89">
        <f>SUM('By Course'!P135:P136)</f>
        <v>0</v>
      </c>
      <c r="Q36" s="89">
        <f>SUM('By Course'!Q135:Q136)</f>
        <v>0</v>
      </c>
      <c r="R36" s="89">
        <f>SUM('By Course'!R135:R136)</f>
        <v>6</v>
      </c>
      <c r="S36" s="89">
        <f>SUM('By Course'!S135:S136)</f>
        <v>2</v>
      </c>
      <c r="T36" s="89">
        <f>SUM('By Course'!T135:T136)</f>
        <v>0</v>
      </c>
      <c r="U36" s="89">
        <f>SUM('By Course'!U135:U136)</f>
        <v>6</v>
      </c>
      <c r="V36" s="89">
        <f>SUM('By Course'!V135:V136)</f>
        <v>0</v>
      </c>
      <c r="W36" s="89">
        <f>SUM('By Course'!W135:W136)</f>
        <v>6</v>
      </c>
      <c r="X36" s="89">
        <f>SUM('By Course'!X135:X136)</f>
        <v>0</v>
      </c>
      <c r="Y36" s="89">
        <f>SUM('By Course'!Y135:Y136)</f>
        <v>0</v>
      </c>
      <c r="Z36" s="89">
        <f>SUM('By Course'!Z135:Z136)</f>
        <v>0</v>
      </c>
      <c r="AA36" s="89">
        <f>SUM('By Course'!AA135:AA136)</f>
        <v>0</v>
      </c>
      <c r="AB36" s="89">
        <f>SUM('By Course'!AB135:AB136)</f>
        <v>0</v>
      </c>
      <c r="AC36" s="89">
        <f>SUM('By Course'!AC135:AC136)</f>
        <v>6</v>
      </c>
      <c r="AD36" s="89">
        <f>SUM('By Course'!AD135:AD136)</f>
        <v>0</v>
      </c>
      <c r="AE36" s="89">
        <f>SUM('By Course'!AE135:AE136)</f>
        <v>0</v>
      </c>
      <c r="AF36" s="89">
        <f>SUM('By Course'!AF135:AF136)</f>
        <v>0</v>
      </c>
      <c r="AG36" s="89">
        <f>SUM('By Course'!AG135:AG136)</f>
        <v>0</v>
      </c>
      <c r="AH36" s="89">
        <f>SUM('By Course'!AH135:AH136)</f>
        <v>0</v>
      </c>
      <c r="AI36" s="89">
        <f>SUM('By Course'!AI135:AI136)</f>
        <v>0</v>
      </c>
      <c r="AJ36" s="89">
        <f>SUM('By Course'!AJ135:AJ136)</f>
        <v>6</v>
      </c>
      <c r="AK36" s="89">
        <f>SUM('By Course'!AK135:AK136)</f>
        <v>0</v>
      </c>
      <c r="AL36" s="89">
        <f>SUM('By Course'!AL135:AL136)</f>
        <v>4</v>
      </c>
      <c r="AM36" s="89">
        <f>SUM('By Course'!AM135:AM136)</f>
        <v>0</v>
      </c>
      <c r="AN36" s="89">
        <f>SUM('By Course'!AN135:AN136)</f>
        <v>0</v>
      </c>
      <c r="AO36" s="89">
        <f>SUM('By Course'!AO135:AO136)</f>
        <v>0</v>
      </c>
      <c r="AP36" s="89">
        <f>SUM('By Course'!AP135:AP136)</f>
        <v>0</v>
      </c>
      <c r="AQ36" s="89">
        <f>SUM('By Course'!AQ135:AQ136)</f>
        <v>0</v>
      </c>
      <c r="AR36" s="89">
        <f>SUM('By Course'!AR135:AR136)</f>
        <v>0</v>
      </c>
      <c r="AS36" s="95">
        <f t="shared" si="3"/>
        <v>178</v>
      </c>
    </row>
    <row r="37" spans="2:45" ht="12.75" x14ac:dyDescent="0.2">
      <c r="B37" s="9" t="s">
        <v>77</v>
      </c>
      <c r="C37" s="89">
        <v>4</v>
      </c>
      <c r="D37" s="89">
        <v>0</v>
      </c>
      <c r="E37" s="89">
        <v>0</v>
      </c>
      <c r="F37" s="89">
        <f>SUM('By Course'!F139:F140)</f>
        <v>0</v>
      </c>
      <c r="G37" s="89">
        <f>SUM('By Course'!G139:G140)</f>
        <v>0</v>
      </c>
      <c r="H37" s="89">
        <f>SUM('By Course'!H139:H140)</f>
        <v>0</v>
      </c>
      <c r="I37" s="89">
        <f>SUM('By Course'!I139:I140)</f>
        <v>0</v>
      </c>
      <c r="J37" s="89">
        <f>SUM('By Course'!J139:J140)</f>
        <v>0</v>
      </c>
      <c r="K37" s="89">
        <f>SUM('By Course'!K139:K140)</f>
        <v>0</v>
      </c>
      <c r="L37" s="89">
        <f>SUM('By Course'!L139:L140)</f>
        <v>0</v>
      </c>
      <c r="M37" s="89">
        <f>SUM('By Course'!M139:M140)</f>
        <v>0</v>
      </c>
      <c r="N37" s="89">
        <f>SUM('By Course'!N139:N140)</f>
        <v>12</v>
      </c>
      <c r="O37" s="89">
        <f>SUM('By Course'!O139:O140)</f>
        <v>0</v>
      </c>
      <c r="P37" s="89">
        <f>SUM('By Course'!P139:P140)</f>
        <v>0</v>
      </c>
      <c r="Q37" s="89">
        <f>SUM('By Course'!Q139:Q140)</f>
        <v>0</v>
      </c>
      <c r="R37" s="89">
        <f>SUM('By Course'!R139:R140)</f>
        <v>0</v>
      </c>
      <c r="S37" s="89">
        <f>SUM('By Course'!S139:S140)</f>
        <v>0</v>
      </c>
      <c r="T37" s="89">
        <f>SUM('By Course'!T139:T140)</f>
        <v>0</v>
      </c>
      <c r="U37" s="89">
        <f>SUM('By Course'!U139:U140)</f>
        <v>0</v>
      </c>
      <c r="V37" s="89">
        <f>SUM('By Course'!V139:V140)</f>
        <v>0</v>
      </c>
      <c r="W37" s="89">
        <f>SUM('By Course'!W139:W140)</f>
        <v>0</v>
      </c>
      <c r="X37" s="89">
        <f>SUM('By Course'!X139:X140)</f>
        <v>0</v>
      </c>
      <c r="Y37" s="89">
        <f>SUM('By Course'!Y139:Y140)</f>
        <v>0</v>
      </c>
      <c r="Z37" s="89">
        <f>SUM('By Course'!Z139:Z140)</f>
        <v>0</v>
      </c>
      <c r="AA37" s="89">
        <f>SUM('By Course'!AA139:AA140)</f>
        <v>0</v>
      </c>
      <c r="AB37" s="89">
        <f>SUM('By Course'!AB139:AB140)</f>
        <v>0</v>
      </c>
      <c r="AC37" s="89">
        <f>SUM('By Course'!AC139:AC140)</f>
        <v>0</v>
      </c>
      <c r="AD37" s="89">
        <f>SUM('By Course'!AD139:AD140)</f>
        <v>0</v>
      </c>
      <c r="AE37" s="89">
        <f>SUM('By Course'!AE139:AE140)</f>
        <v>0</v>
      </c>
      <c r="AF37" s="89">
        <f>SUM('By Course'!AF139:AF140)</f>
        <v>0</v>
      </c>
      <c r="AG37" s="89">
        <f>SUM('By Course'!AG139:AG140)</f>
        <v>0</v>
      </c>
      <c r="AH37" s="89">
        <f>SUM('By Course'!AH139:AH140)</f>
        <v>0</v>
      </c>
      <c r="AI37" s="89">
        <f>SUM('By Course'!AI139:AI140)</f>
        <v>0</v>
      </c>
      <c r="AJ37" s="89">
        <f>SUM('By Course'!AJ139:AJ140)</f>
        <v>0</v>
      </c>
      <c r="AK37" s="89">
        <f>SUM('By Course'!AK139:AK140)</f>
        <v>0</v>
      </c>
      <c r="AL37" s="89">
        <f>SUM('By Course'!AL139:AL140)</f>
        <v>0</v>
      </c>
      <c r="AM37" s="89">
        <f>SUM('By Course'!AM139:AM140)</f>
        <v>0</v>
      </c>
      <c r="AN37" s="89">
        <f>SUM('By Course'!AN139:AN140)</f>
        <v>0</v>
      </c>
      <c r="AO37" s="89">
        <f>SUM('By Course'!AO139:AO140)</f>
        <v>0</v>
      </c>
      <c r="AP37" s="89">
        <f>SUM('By Course'!AP139:AP140)</f>
        <v>0</v>
      </c>
      <c r="AQ37" s="89">
        <f>SUM('By Course'!AQ139:AQ140)</f>
        <v>0</v>
      </c>
      <c r="AR37" s="89">
        <f>SUM('By Course'!AR139:AR140)</f>
        <v>0</v>
      </c>
      <c r="AS37" s="95">
        <f t="shared" si="3"/>
        <v>16</v>
      </c>
    </row>
    <row r="38" spans="2:45" ht="12.75" x14ac:dyDescent="0.2">
      <c r="B38" s="9" t="s">
        <v>78</v>
      </c>
      <c r="C38" s="89">
        <v>5</v>
      </c>
      <c r="D38" s="89">
        <v>0</v>
      </c>
      <c r="E38" s="89">
        <v>0</v>
      </c>
      <c r="F38" s="89">
        <f>SUM('By Course'!F142:F148)</f>
        <v>0</v>
      </c>
      <c r="G38" s="89">
        <f>SUM('By Course'!G142:G148)</f>
        <v>0</v>
      </c>
      <c r="H38" s="89">
        <f>SUM('By Course'!H142:H148)</f>
        <v>0</v>
      </c>
      <c r="I38" s="89">
        <f>SUM('By Course'!I142:I148)</f>
        <v>0</v>
      </c>
      <c r="J38" s="89">
        <f>SUM('By Course'!J142:J148)</f>
        <v>0</v>
      </c>
      <c r="K38" s="89">
        <f>SUM('By Course'!K142:K148)</f>
        <v>0</v>
      </c>
      <c r="L38" s="89">
        <f>SUM('By Course'!L142:L148)</f>
        <v>0</v>
      </c>
      <c r="M38" s="89">
        <f>SUM('By Course'!M142:M148)</f>
        <v>0</v>
      </c>
      <c r="N38" s="89">
        <f>SUM('By Course'!N142:N148)</f>
        <v>0</v>
      </c>
      <c r="O38" s="89">
        <f>SUM('By Course'!O142:O148)</f>
        <v>0</v>
      </c>
      <c r="P38" s="89">
        <f>SUM('By Course'!P142:P148)</f>
        <v>0</v>
      </c>
      <c r="Q38" s="89">
        <f>SUM('By Course'!Q142:Q148)</f>
        <v>0</v>
      </c>
      <c r="R38" s="89">
        <f>SUM('By Course'!R142:R148)</f>
        <v>0</v>
      </c>
      <c r="S38" s="89">
        <f>SUM('By Course'!S142:S148)</f>
        <v>0</v>
      </c>
      <c r="T38" s="89">
        <f>SUM('By Course'!T142:T148)</f>
        <v>0</v>
      </c>
      <c r="U38" s="89">
        <f>SUM('By Course'!U142:U148)</f>
        <v>0</v>
      </c>
      <c r="V38" s="89">
        <f>SUM('By Course'!V142:V148)</f>
        <v>0</v>
      </c>
      <c r="W38" s="89">
        <f>SUM('By Course'!W142:W148)</f>
        <v>0</v>
      </c>
      <c r="X38" s="89">
        <f>SUM('By Course'!X142:X148)</f>
        <v>0</v>
      </c>
      <c r="Y38" s="89">
        <f>SUM('By Course'!Y142:Y148)</f>
        <v>0</v>
      </c>
      <c r="Z38" s="89">
        <f>SUM('By Course'!Z142:Z148)</f>
        <v>0</v>
      </c>
      <c r="AA38" s="89">
        <f>SUM('By Course'!AA142:AA148)</f>
        <v>0</v>
      </c>
      <c r="AB38" s="89">
        <f>SUM('By Course'!AB142:AB148)</f>
        <v>0</v>
      </c>
      <c r="AC38" s="89">
        <f>SUM('By Course'!AC142:AC148)</f>
        <v>0</v>
      </c>
      <c r="AD38" s="89">
        <f>SUM('By Course'!AD142:AD148)</f>
        <v>0</v>
      </c>
      <c r="AE38" s="89">
        <f>SUM('By Course'!AE142:AE148)</f>
        <v>0</v>
      </c>
      <c r="AF38" s="89">
        <f>SUM('By Course'!AF142:AF148)</f>
        <v>0</v>
      </c>
      <c r="AG38" s="89">
        <f>SUM('By Course'!AG142:AG148)</f>
        <v>0</v>
      </c>
      <c r="AH38" s="89">
        <f>SUM('By Course'!AH142:AH148)</f>
        <v>0</v>
      </c>
      <c r="AI38" s="89">
        <f>SUM('By Course'!AI142:AI148)</f>
        <v>0</v>
      </c>
      <c r="AJ38" s="89">
        <f>SUM('By Course'!AJ142:AJ148)</f>
        <v>0</v>
      </c>
      <c r="AK38" s="89">
        <f>SUM('By Course'!AK142:AK148)</f>
        <v>0</v>
      </c>
      <c r="AL38" s="89">
        <f>SUM('By Course'!AL142:AL148)</f>
        <v>0</v>
      </c>
      <c r="AM38" s="89">
        <f>SUM('By Course'!AM142:AM148)</f>
        <v>0</v>
      </c>
      <c r="AN38" s="89">
        <f>SUM('By Course'!AN142:AN148)</f>
        <v>0</v>
      </c>
      <c r="AO38" s="89">
        <f>SUM('By Course'!AO142:AO148)</f>
        <v>0</v>
      </c>
      <c r="AP38" s="89">
        <f>SUM('By Course'!AP142:AP148)</f>
        <v>0</v>
      </c>
      <c r="AQ38" s="89">
        <f>SUM('By Course'!AQ142:AQ148)</f>
        <v>0</v>
      </c>
      <c r="AR38" s="89">
        <f>SUM('By Course'!AR142:AR148)</f>
        <v>0</v>
      </c>
      <c r="AS38" s="95">
        <f t="shared" si="3"/>
        <v>5</v>
      </c>
    </row>
    <row r="39" spans="2:45" ht="13.5" customHeight="1" x14ac:dyDescent="0.2">
      <c r="B39" s="10" t="s">
        <v>79</v>
      </c>
      <c r="C39" s="99">
        <f>SUM(C36:C38)</f>
        <v>69</v>
      </c>
      <c r="D39" s="99">
        <f t="shared" ref="D39:AR39" si="10">SUM(D36:D38)</f>
        <v>0</v>
      </c>
      <c r="E39" s="99">
        <f t="shared" si="10"/>
        <v>40</v>
      </c>
      <c r="F39" s="99">
        <f t="shared" si="10"/>
        <v>15</v>
      </c>
      <c r="G39" s="99">
        <f t="shared" si="10"/>
        <v>15</v>
      </c>
      <c r="H39" s="99">
        <f t="shared" si="10"/>
        <v>0</v>
      </c>
      <c r="I39" s="99">
        <f t="shared" si="10"/>
        <v>0</v>
      </c>
      <c r="J39" s="99">
        <f t="shared" si="10"/>
        <v>0</v>
      </c>
      <c r="K39" s="99">
        <f t="shared" si="10"/>
        <v>0</v>
      </c>
      <c r="L39" s="99">
        <f t="shared" si="10"/>
        <v>0</v>
      </c>
      <c r="M39" s="99">
        <f t="shared" si="10"/>
        <v>8</v>
      </c>
      <c r="N39" s="99">
        <f t="shared" si="10"/>
        <v>12</v>
      </c>
      <c r="O39" s="99">
        <f t="shared" si="10"/>
        <v>4</v>
      </c>
      <c r="P39" s="99">
        <f t="shared" si="10"/>
        <v>0</v>
      </c>
      <c r="Q39" s="99">
        <f t="shared" si="10"/>
        <v>0</v>
      </c>
      <c r="R39" s="99">
        <f t="shared" si="10"/>
        <v>6</v>
      </c>
      <c r="S39" s="99">
        <f t="shared" si="10"/>
        <v>2</v>
      </c>
      <c r="T39" s="99">
        <f t="shared" si="10"/>
        <v>0</v>
      </c>
      <c r="U39" s="99">
        <f t="shared" si="10"/>
        <v>6</v>
      </c>
      <c r="V39" s="99">
        <f t="shared" si="10"/>
        <v>0</v>
      </c>
      <c r="W39" s="99">
        <f t="shared" si="10"/>
        <v>6</v>
      </c>
      <c r="X39" s="99">
        <f t="shared" si="10"/>
        <v>0</v>
      </c>
      <c r="Y39" s="99">
        <f t="shared" si="10"/>
        <v>0</v>
      </c>
      <c r="Z39" s="99">
        <f t="shared" si="10"/>
        <v>0</v>
      </c>
      <c r="AA39" s="99">
        <f t="shared" si="10"/>
        <v>0</v>
      </c>
      <c r="AB39" s="99">
        <f t="shared" si="10"/>
        <v>0</v>
      </c>
      <c r="AC39" s="99">
        <f t="shared" si="10"/>
        <v>6</v>
      </c>
      <c r="AD39" s="99">
        <f t="shared" si="10"/>
        <v>0</v>
      </c>
      <c r="AE39" s="99">
        <f t="shared" si="10"/>
        <v>0</v>
      </c>
      <c r="AF39" s="99">
        <f t="shared" si="10"/>
        <v>0</v>
      </c>
      <c r="AG39" s="99">
        <f t="shared" si="10"/>
        <v>0</v>
      </c>
      <c r="AH39" s="99">
        <f t="shared" si="10"/>
        <v>0</v>
      </c>
      <c r="AI39" s="99">
        <f t="shared" si="10"/>
        <v>0</v>
      </c>
      <c r="AJ39" s="99">
        <f t="shared" si="10"/>
        <v>6</v>
      </c>
      <c r="AK39" s="99">
        <f t="shared" si="10"/>
        <v>0</v>
      </c>
      <c r="AL39" s="99">
        <f t="shared" si="10"/>
        <v>4</v>
      </c>
      <c r="AM39" s="210">
        <v>0</v>
      </c>
      <c r="AN39" s="210">
        <v>0</v>
      </c>
      <c r="AO39" s="99">
        <f t="shared" si="10"/>
        <v>0</v>
      </c>
      <c r="AP39" s="99">
        <f t="shared" si="10"/>
        <v>0</v>
      </c>
      <c r="AQ39" s="99">
        <f t="shared" si="10"/>
        <v>0</v>
      </c>
      <c r="AR39" s="99">
        <f t="shared" si="10"/>
        <v>0</v>
      </c>
      <c r="AS39" s="147">
        <f t="shared" si="3"/>
        <v>199</v>
      </c>
    </row>
    <row r="40" spans="2:45" ht="36" customHeight="1" x14ac:dyDescent="0.2">
      <c r="B40" s="11" t="s">
        <v>292</v>
      </c>
      <c r="C40" s="100">
        <f>SUM('By Course'!C95)</f>
        <v>6</v>
      </c>
      <c r="D40" s="100">
        <v>3</v>
      </c>
      <c r="E40" s="100">
        <f>SUM('By Course'!E95)</f>
        <v>0</v>
      </c>
      <c r="F40" s="100">
        <f>SUM('By Course'!F95)</f>
        <v>6</v>
      </c>
      <c r="G40" s="100">
        <f>SUM('By Course'!G95)</f>
        <v>0</v>
      </c>
      <c r="H40" s="100">
        <f>SUM('By Course'!H95)</f>
        <v>12</v>
      </c>
      <c r="I40" s="100">
        <f>SUM('By Course'!I95)</f>
        <v>0</v>
      </c>
      <c r="J40" s="100">
        <f>SUM('By Course'!J95)</f>
        <v>0</v>
      </c>
      <c r="K40" s="100">
        <f>SUM('By Course'!K95)</f>
        <v>12</v>
      </c>
      <c r="L40" s="100">
        <f>SUM('By Course'!L95)</f>
        <v>24</v>
      </c>
      <c r="M40" s="100">
        <f>SUM('By Course'!M95)</f>
        <v>3</v>
      </c>
      <c r="N40" s="100">
        <f>SUM('By Course'!N95)</f>
        <v>0</v>
      </c>
      <c r="O40" s="100">
        <f>SUM('By Course'!O95)</f>
        <v>0</v>
      </c>
      <c r="P40" s="100">
        <f>SUM('By Course'!P95)</f>
        <v>0</v>
      </c>
      <c r="Q40" s="100">
        <f>SUM('By Course'!Q95)</f>
        <v>0</v>
      </c>
      <c r="R40" s="100">
        <f>SUM('By Course'!R95)</f>
        <v>0</v>
      </c>
      <c r="S40" s="100">
        <f>SUM('By Course'!S95)</f>
        <v>0</v>
      </c>
      <c r="T40" s="100">
        <f>SUM('By Course'!T95)</f>
        <v>0</v>
      </c>
      <c r="U40" s="100">
        <f>SUM('By Course'!U95)</f>
        <v>0</v>
      </c>
      <c r="V40" s="100">
        <f>SUM('By Course'!V95)</f>
        <v>0</v>
      </c>
      <c r="W40" s="100">
        <f>SUM('By Course'!W95)</f>
        <v>0</v>
      </c>
      <c r="X40" s="100">
        <f>SUM('By Course'!X95)</f>
        <v>0</v>
      </c>
      <c r="Y40" s="100">
        <f>SUM('By Course'!Y95)</f>
        <v>0</v>
      </c>
      <c r="Z40" s="100">
        <f>SUM('By Course'!Z95)</f>
        <v>0</v>
      </c>
      <c r="AA40" s="100">
        <f>SUM('By Course'!AA95)</f>
        <v>0</v>
      </c>
      <c r="AB40" s="100">
        <f>SUM('By Course'!AB95)</f>
        <v>0</v>
      </c>
      <c r="AC40" s="100">
        <f>SUM('By Course'!AC95)</f>
        <v>0</v>
      </c>
      <c r="AD40" s="100">
        <f>SUM('By Course'!AD95)</f>
        <v>0</v>
      </c>
      <c r="AE40" s="100">
        <f>SUM('By Course'!AE95)</f>
        <v>0</v>
      </c>
      <c r="AF40" s="100">
        <f>SUM('By Course'!AF95)</f>
        <v>0</v>
      </c>
      <c r="AG40" s="100">
        <f>SUM('By Course'!AG95)</f>
        <v>0</v>
      </c>
      <c r="AH40" s="100">
        <f>SUM('By Course'!AH95)</f>
        <v>0</v>
      </c>
      <c r="AI40" s="100">
        <f>SUM('By Course'!AI95)</f>
        <v>0</v>
      </c>
      <c r="AJ40" s="100">
        <f>SUM('By Course'!AJ95)</f>
        <v>0</v>
      </c>
      <c r="AK40" s="100">
        <f>SUM('By Course'!AK95)</f>
        <v>0</v>
      </c>
      <c r="AL40" s="100">
        <f>SUM('By Course'!AL95)</f>
        <v>8</v>
      </c>
      <c r="AM40" s="100">
        <f>SUM('By Course'!AM95)</f>
        <v>0</v>
      </c>
      <c r="AN40" s="100">
        <f>SUM('By Course'!AN95)</f>
        <v>0</v>
      </c>
      <c r="AO40" s="100">
        <f>SUM('By Course'!AO95)</f>
        <v>0</v>
      </c>
      <c r="AP40" s="100">
        <f>SUM('By Course'!AP95)</f>
        <v>0</v>
      </c>
      <c r="AQ40" s="100">
        <f>SUM('By Course'!AQ95)</f>
        <v>0</v>
      </c>
      <c r="AR40" s="100">
        <f>SUM('By Course'!AR95)</f>
        <v>0</v>
      </c>
      <c r="AS40" s="147">
        <f t="shared" si="3"/>
        <v>74</v>
      </c>
    </row>
    <row r="41" spans="2:45" x14ac:dyDescent="0.2">
      <c r="B41" s="209" t="s">
        <v>80</v>
      </c>
      <c r="C41" s="101">
        <f>SUM( C9,C15,C26,C35,C39)</f>
        <v>184</v>
      </c>
      <c r="D41" s="101"/>
      <c r="E41" s="101">
        <f t="shared" ref="E41:AN41" si="11">SUM( E9,E15,E26,E35,E39)</f>
        <v>165</v>
      </c>
      <c r="F41" s="101">
        <f t="shared" si="11"/>
        <v>57</v>
      </c>
      <c r="G41" s="101">
        <f t="shared" si="11"/>
        <v>28</v>
      </c>
      <c r="H41" s="101">
        <f t="shared" si="11"/>
        <v>52</v>
      </c>
      <c r="I41" s="101">
        <f t="shared" si="11"/>
        <v>53.5</v>
      </c>
      <c r="J41" s="101">
        <f t="shared" si="11"/>
        <v>55</v>
      </c>
      <c r="K41" s="102">
        <f t="shared" si="11"/>
        <v>40.5</v>
      </c>
      <c r="L41" s="143">
        <f t="shared" si="11"/>
        <v>44</v>
      </c>
      <c r="M41" s="101">
        <f t="shared" si="11"/>
        <v>47</v>
      </c>
      <c r="N41" s="101">
        <f>SUM( N9,N15,N26,N35,N39)</f>
        <v>12</v>
      </c>
      <c r="O41" s="101">
        <f t="shared" si="11"/>
        <v>40</v>
      </c>
      <c r="P41" s="101"/>
      <c r="Q41" s="101"/>
      <c r="R41" s="101">
        <f>SUM( R9,R15,R26,R35,R39)</f>
        <v>21</v>
      </c>
      <c r="S41" s="101">
        <f>SUM( S9,S15,S26,S35,S39)</f>
        <v>18</v>
      </c>
      <c r="T41" s="101"/>
      <c r="U41" s="101">
        <f t="shared" si="11"/>
        <v>9</v>
      </c>
      <c r="V41" s="101"/>
      <c r="W41" s="101">
        <f t="shared" si="11"/>
        <v>6</v>
      </c>
      <c r="X41" s="101"/>
      <c r="Y41" s="101"/>
      <c r="Z41" s="101"/>
      <c r="AA41" s="101"/>
      <c r="AB41" s="101"/>
      <c r="AC41" s="101">
        <f t="shared" si="11"/>
        <v>6</v>
      </c>
      <c r="AD41" s="101"/>
      <c r="AE41" s="101"/>
      <c r="AF41" s="211">
        <v>0</v>
      </c>
      <c r="AG41" s="101"/>
      <c r="AH41" s="101"/>
      <c r="AI41" s="101"/>
      <c r="AJ41" s="101">
        <f t="shared" si="11"/>
        <v>6</v>
      </c>
      <c r="AK41" s="101">
        <f t="shared" si="11"/>
        <v>43</v>
      </c>
      <c r="AL41" s="101">
        <f t="shared" si="11"/>
        <v>27</v>
      </c>
      <c r="AM41" s="211">
        <v>0</v>
      </c>
      <c r="AN41" s="211">
        <v>0</v>
      </c>
      <c r="AO41" s="103"/>
      <c r="AP41" s="103"/>
      <c r="AQ41" s="212"/>
      <c r="AR41" s="101">
        <f>SUM( AR9,AR15,AR26,AR35,AR39)</f>
        <v>4</v>
      </c>
      <c r="AS41" s="95">
        <f t="shared" si="3"/>
        <v>918</v>
      </c>
    </row>
    <row r="42" spans="2:45" ht="15" customHeight="1" x14ac:dyDescent="0.2">
      <c r="B42" s="213"/>
      <c r="C42" s="104"/>
      <c r="D42" s="104"/>
      <c r="E42" s="104"/>
      <c r="F42" s="104"/>
      <c r="G42" s="104"/>
      <c r="H42" s="104"/>
      <c r="I42" s="104"/>
      <c r="J42" s="104"/>
      <c r="K42" s="104"/>
      <c r="L42" s="144"/>
      <c r="M42" s="104"/>
      <c r="N42" s="104"/>
      <c r="O42" s="104"/>
      <c r="P42" s="104"/>
      <c r="Q42" s="104"/>
      <c r="R42" s="104"/>
      <c r="S42" s="104"/>
      <c r="T42" s="104"/>
      <c r="U42" s="104"/>
      <c r="V42" s="104"/>
      <c r="W42" s="104"/>
      <c r="X42" s="104"/>
      <c r="Y42" s="104"/>
      <c r="Z42" s="104"/>
      <c r="AA42" s="104"/>
      <c r="AB42" s="104"/>
      <c r="AC42" s="104"/>
      <c r="AD42" s="104"/>
      <c r="AE42" s="214"/>
      <c r="AF42" s="148" t="s">
        <v>187</v>
      </c>
      <c r="AG42" s="214"/>
      <c r="AH42" s="214"/>
      <c r="AI42" s="214"/>
      <c r="AJ42" s="214"/>
      <c r="AK42" s="214"/>
      <c r="AL42" s="214"/>
      <c r="AM42" s="148">
        <v>0</v>
      </c>
      <c r="AN42" s="148">
        <v>0</v>
      </c>
      <c r="AO42" s="214"/>
      <c r="AP42" s="214"/>
      <c r="AQ42" s="214"/>
      <c r="AR42" s="214"/>
      <c r="AS42" s="95">
        <f t="shared" si="3"/>
        <v>0</v>
      </c>
    </row>
    <row r="43" spans="2:45" s="12" customFormat="1" ht="13.5" customHeight="1" x14ac:dyDescent="0.2">
      <c r="B43" s="11" t="s">
        <v>81</v>
      </c>
      <c r="C43" s="105">
        <f>SUM('By Course'!C195)</f>
        <v>0</v>
      </c>
      <c r="D43" s="105">
        <f>SUM('By Course'!D195)</f>
        <v>0</v>
      </c>
      <c r="E43" s="105">
        <f>SUM('By Course'!E195)</f>
        <v>0</v>
      </c>
      <c r="F43" s="105">
        <f>SUM('By Course'!F195)</f>
        <v>8</v>
      </c>
      <c r="G43" s="105">
        <f>SUM('By Course'!G195)</f>
        <v>0</v>
      </c>
      <c r="H43" s="105">
        <f>SUM('By Course'!H195)</f>
        <v>6</v>
      </c>
      <c r="I43" s="105">
        <f>SUM('By Course'!I195)</f>
        <v>0</v>
      </c>
      <c r="J43" s="105">
        <f>SUM('By Course'!J195)</f>
        <v>18</v>
      </c>
      <c r="K43" s="105">
        <f>SUM('By Course'!K195)</f>
        <v>33</v>
      </c>
      <c r="L43" s="105">
        <f>SUM('By Course'!L195)</f>
        <v>26</v>
      </c>
      <c r="M43" s="105">
        <f>SUM('By Course'!M195)</f>
        <v>0</v>
      </c>
      <c r="N43" s="105">
        <f>SUM('By Course'!N195)</f>
        <v>0</v>
      </c>
      <c r="O43" s="105">
        <f>SUM('By Course'!O195)</f>
        <v>12</v>
      </c>
      <c r="P43" s="105">
        <f>SUM('By Course'!P195)</f>
        <v>0</v>
      </c>
      <c r="Q43" s="105">
        <f>SUM('By Course'!Q195)</f>
        <v>0</v>
      </c>
      <c r="R43" s="105">
        <f>SUM('By Course'!R195)</f>
        <v>34</v>
      </c>
      <c r="S43" s="105">
        <f>SUM('By Course'!S195)</f>
        <v>0</v>
      </c>
      <c r="T43" s="105">
        <f>SUM('By Course'!T195)</f>
        <v>0</v>
      </c>
      <c r="U43" s="105">
        <f>SUM('By Course'!U195)</f>
        <v>0</v>
      </c>
      <c r="V43" s="105">
        <f>SUM('By Course'!V195)</f>
        <v>0</v>
      </c>
      <c r="W43" s="105">
        <f>SUM('By Course'!W195)</f>
        <v>0</v>
      </c>
      <c r="X43" s="105">
        <f>SUM('By Course'!X195)</f>
        <v>0</v>
      </c>
      <c r="Y43" s="105">
        <f>SUM('By Course'!Y195)</f>
        <v>0</v>
      </c>
      <c r="Z43" s="105">
        <f>SUM('By Course'!Z195)</f>
        <v>0</v>
      </c>
      <c r="AA43" s="105">
        <f>SUM('By Course'!AA195)</f>
        <v>0</v>
      </c>
      <c r="AB43" s="105">
        <f>SUM('By Course'!AB195)</f>
        <v>0</v>
      </c>
      <c r="AC43" s="105">
        <f>SUM('By Course'!AC195)</f>
        <v>0</v>
      </c>
      <c r="AD43" s="105">
        <f>SUM('By Course'!AD195)</f>
        <v>0</v>
      </c>
      <c r="AE43" s="105">
        <f>SUM('By Course'!AE195)</f>
        <v>0</v>
      </c>
      <c r="AF43" s="105">
        <f>SUM('By Course'!AF195)</f>
        <v>0</v>
      </c>
      <c r="AG43" s="105">
        <f>SUM('By Course'!AG195)</f>
        <v>0</v>
      </c>
      <c r="AH43" s="105">
        <f>SUM('By Course'!AH195)</f>
        <v>0</v>
      </c>
      <c r="AI43" s="105">
        <f>SUM('By Course'!AI195)</f>
        <v>0</v>
      </c>
      <c r="AJ43" s="105">
        <f>SUM('By Course'!AJ195)</f>
        <v>0</v>
      </c>
      <c r="AK43" s="105">
        <f>SUM('By Course'!AK195)</f>
        <v>0</v>
      </c>
      <c r="AL43" s="105">
        <f>SUM('By Course'!AL195)</f>
        <v>0</v>
      </c>
      <c r="AM43" s="105">
        <f>SUM('By Course'!AM195)</f>
        <v>0</v>
      </c>
      <c r="AN43" s="105">
        <f>SUM('By Course'!AN195)</f>
        <v>0</v>
      </c>
      <c r="AO43" s="105">
        <f>SUM('By Course'!AO195)</f>
        <v>0</v>
      </c>
      <c r="AP43" s="105">
        <f>SUM('By Course'!AP195)</f>
        <v>0</v>
      </c>
      <c r="AQ43" s="105">
        <f>SUM('By Course'!AQ195)</f>
        <v>0</v>
      </c>
      <c r="AR43" s="105">
        <f>SUM('By Course'!AR195)</f>
        <v>480</v>
      </c>
      <c r="AS43" s="147">
        <f t="shared" si="3"/>
        <v>617</v>
      </c>
    </row>
    <row r="44" spans="2:45" x14ac:dyDescent="0.2">
      <c r="C44" s="25"/>
      <c r="D44" s="25"/>
      <c r="E44" s="25"/>
      <c r="F44" s="25"/>
      <c r="G44" s="25"/>
      <c r="H44" s="25"/>
      <c r="I44" s="25"/>
      <c r="J44" s="25"/>
      <c r="K44" s="25"/>
      <c r="L44" s="87"/>
      <c r="M44" s="25"/>
      <c r="O44" s="25"/>
    </row>
    <row r="45" spans="2:45" x14ac:dyDescent="0.2">
      <c r="B45" s="5" t="s">
        <v>250</v>
      </c>
    </row>
    <row r="46" spans="2:45" x14ac:dyDescent="0.2">
      <c r="B46" s="13" t="s">
        <v>159</v>
      </c>
    </row>
    <row r="47" spans="2:45" x14ac:dyDescent="0.2">
      <c r="B47" s="13" t="s">
        <v>156</v>
      </c>
    </row>
    <row r="48" spans="2:45" x14ac:dyDescent="0.2">
      <c r="B48" s="13" t="s">
        <v>41</v>
      </c>
    </row>
    <row r="49" spans="1:7" x14ac:dyDescent="0.2">
      <c r="B49" s="13" t="s">
        <v>160</v>
      </c>
    </row>
    <row r="50" spans="1:7" x14ac:dyDescent="0.2">
      <c r="B50" s="125" t="s">
        <v>268</v>
      </c>
    </row>
    <row r="51" spans="1:7" x14ac:dyDescent="0.2">
      <c r="B51" s="13" t="s">
        <v>209</v>
      </c>
    </row>
    <row r="52" spans="1:7" x14ac:dyDescent="0.2">
      <c r="B52" s="13" t="s">
        <v>192</v>
      </c>
    </row>
    <row r="53" spans="1:7" x14ac:dyDescent="0.2">
      <c r="B53" s="125" t="s">
        <v>269</v>
      </c>
    </row>
    <row r="54" spans="1:7" x14ac:dyDescent="0.2">
      <c r="B54" s="13" t="s">
        <v>193</v>
      </c>
    </row>
    <row r="55" spans="1:7" x14ac:dyDescent="0.2">
      <c r="A55" s="81"/>
      <c r="B55" s="13" t="s">
        <v>18</v>
      </c>
      <c r="G55" s="82"/>
    </row>
    <row r="56" spans="1:7" x14ac:dyDescent="0.2">
      <c r="A56" s="130"/>
      <c r="B56" s="125" t="s">
        <v>288</v>
      </c>
    </row>
    <row r="57" spans="1:7" x14ac:dyDescent="0.2">
      <c r="A57" s="131"/>
      <c r="B57" s="125" t="s">
        <v>289</v>
      </c>
    </row>
    <row r="58" spans="1:7" x14ac:dyDescent="0.2">
      <c r="A58" s="132"/>
      <c r="B58" s="125" t="s">
        <v>290</v>
      </c>
    </row>
    <row r="59" spans="1:7" x14ac:dyDescent="0.2">
      <c r="B59" s="215" t="s">
        <v>293</v>
      </c>
    </row>
  </sheetData>
  <mergeCells count="7">
    <mergeCell ref="AU6:AW8"/>
    <mergeCell ref="A6:A27"/>
    <mergeCell ref="AU10:AW14"/>
    <mergeCell ref="AU16:AW25"/>
    <mergeCell ref="AX6:AZ8"/>
    <mergeCell ref="AX10:AZ14"/>
    <mergeCell ref="AX16:AZ25"/>
  </mergeCells>
  <phoneticPr fontId="9" type="noConversion"/>
  <pageMargins left="0.15748031496062992" right="0.15748031496062992" top="0.39370078740157483" bottom="0.39370078740157483" header="0.51181102362204722" footer="0"/>
  <pageSetup orientation="portrait" horizontalDpi="300" verticalDpi="300" r:id="rId1"/>
  <ignoredErrors>
    <ignoredError sqref="C15 AF35 D35 AL12" formulaRange="1"/>
  </ignoredErrors>
  <drawing r:id="rId2"/>
  <picture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S206"/>
  <sheetViews>
    <sheetView topLeftCell="A12" zoomScale="80" zoomScaleNormal="80" workbookViewId="0">
      <selection activeCell="J33" sqref="J33"/>
    </sheetView>
  </sheetViews>
  <sheetFormatPr defaultRowHeight="12.75" x14ac:dyDescent="0.2"/>
  <cols>
    <col min="1" max="2" width="34.85546875" customWidth="1"/>
    <col min="3" max="3" width="6.28515625" customWidth="1"/>
    <col min="4" max="4" width="6.28515625" style="26" customWidth="1"/>
    <col min="5" max="45" width="6.28515625" customWidth="1"/>
  </cols>
  <sheetData>
    <row r="1" spans="1:45" s="4" customFormat="1" ht="27.75" x14ac:dyDescent="0.2">
      <c r="B1" s="1"/>
      <c r="C1" s="1"/>
      <c r="D1" s="195"/>
      <c r="E1" s="1"/>
      <c r="F1" s="1"/>
      <c r="G1" s="1"/>
      <c r="H1" s="1"/>
      <c r="I1" s="1"/>
      <c r="J1" s="1"/>
      <c r="K1" s="1"/>
      <c r="L1" s="86"/>
      <c r="M1" s="1"/>
      <c r="N1" s="2"/>
      <c r="O1" s="1"/>
      <c r="P1" s="146" t="s">
        <v>187</v>
      </c>
      <c r="Q1" s="3"/>
      <c r="R1" s="3"/>
      <c r="S1" s="2"/>
      <c r="T1" s="3"/>
      <c r="U1" s="145"/>
      <c r="V1" s="85"/>
      <c r="W1" s="2"/>
      <c r="X1" s="2"/>
      <c r="Y1" s="2"/>
      <c r="Z1" s="2"/>
      <c r="AA1" s="2"/>
      <c r="AB1" s="2"/>
      <c r="AC1" s="2"/>
      <c r="AD1" s="2"/>
      <c r="AE1" s="2"/>
      <c r="AF1" s="2"/>
      <c r="AG1" s="2"/>
      <c r="AH1" s="2"/>
      <c r="AI1" s="2"/>
      <c r="AJ1" s="2"/>
      <c r="AK1" s="2"/>
      <c r="AL1" s="2"/>
      <c r="AM1" s="2"/>
      <c r="AN1" s="2"/>
      <c r="AO1" s="2"/>
      <c r="AP1" s="2"/>
      <c r="AQ1" s="12"/>
      <c r="AR1" s="2"/>
      <c r="AS1" s="70"/>
    </row>
    <row r="2" spans="1:45" s="4" customFormat="1" ht="15.75" x14ac:dyDescent="0.2">
      <c r="B2" s="84" t="s">
        <v>73</v>
      </c>
      <c r="C2" s="84"/>
      <c r="D2" s="196"/>
      <c r="E2" s="84"/>
      <c r="F2" s="84"/>
      <c r="G2" s="84"/>
      <c r="H2" s="84"/>
      <c r="I2" s="84"/>
      <c r="J2" s="84"/>
      <c r="K2" s="84"/>
      <c r="L2" s="84"/>
      <c r="M2" s="84"/>
      <c r="N2" s="2"/>
      <c r="O2" s="84"/>
      <c r="P2" s="3"/>
      <c r="Q2" s="3"/>
      <c r="R2" s="3"/>
      <c r="S2" s="2"/>
      <c r="T2" s="3"/>
      <c r="U2" s="2"/>
      <c r="V2" s="2"/>
      <c r="W2" s="2"/>
      <c r="X2" s="2"/>
      <c r="Y2" s="2"/>
      <c r="Z2" s="2"/>
      <c r="AA2" s="2"/>
      <c r="AB2" s="2"/>
      <c r="AC2" s="2"/>
      <c r="AD2" s="2"/>
      <c r="AE2" s="2"/>
      <c r="AF2" s="2"/>
      <c r="AG2" s="2"/>
      <c r="AH2" s="2"/>
      <c r="AI2" s="2"/>
      <c r="AJ2" s="2"/>
      <c r="AK2" s="2"/>
      <c r="AL2" s="2"/>
      <c r="AM2" s="2"/>
      <c r="AN2" s="2"/>
      <c r="AO2" s="2"/>
      <c r="AP2" s="2"/>
      <c r="AQ2" s="12"/>
      <c r="AR2" s="2"/>
      <c r="AS2" s="70"/>
    </row>
    <row r="3" spans="1:45" s="4" customFormat="1" ht="12.95" customHeight="1" x14ac:dyDescent="0.2">
      <c r="B3" s="1"/>
      <c r="C3" s="1"/>
      <c r="D3" s="197"/>
      <c r="E3" s="1"/>
      <c r="F3" s="1"/>
      <c r="G3" s="1"/>
      <c r="H3" s="1"/>
      <c r="I3" s="1"/>
      <c r="J3" s="1"/>
      <c r="K3" s="1"/>
      <c r="L3" s="86"/>
      <c r="M3" s="1"/>
      <c r="N3" s="2"/>
      <c r="O3" s="1"/>
      <c r="P3" s="3"/>
      <c r="Q3" s="3"/>
      <c r="R3" s="3"/>
      <c r="S3" s="2"/>
      <c r="T3" s="3"/>
      <c r="U3" s="2"/>
      <c r="V3" s="2"/>
      <c r="W3" s="2"/>
      <c r="X3" s="2"/>
      <c r="Y3" s="2"/>
      <c r="Z3" s="2"/>
      <c r="AA3" s="2"/>
      <c r="AB3" s="2"/>
      <c r="AC3" s="2"/>
      <c r="AD3" s="2"/>
      <c r="AE3" s="2"/>
      <c r="AF3" s="2"/>
      <c r="AG3" s="2"/>
      <c r="AH3" s="2"/>
      <c r="AI3" s="2"/>
      <c r="AJ3" s="2"/>
      <c r="AK3" s="2"/>
      <c r="AL3" s="2"/>
      <c r="AM3" s="2"/>
      <c r="AN3" s="2"/>
      <c r="AO3" s="2"/>
      <c r="AP3" s="2"/>
      <c r="AQ3" s="12"/>
      <c r="AR3" s="2"/>
      <c r="AS3" s="70"/>
    </row>
    <row r="4" spans="1:45" s="4" customFormat="1" ht="15.75" x14ac:dyDescent="0.2">
      <c r="B4" s="83" t="s">
        <v>247</v>
      </c>
      <c r="C4" s="133" t="s">
        <v>267</v>
      </c>
      <c r="D4" s="198"/>
      <c r="E4" s="134"/>
      <c r="F4" s="134"/>
      <c r="G4" s="134"/>
      <c r="H4" s="134"/>
      <c r="I4" s="134"/>
      <c r="J4" s="134"/>
      <c r="K4" s="134"/>
      <c r="L4" s="134"/>
      <c r="M4" s="134"/>
      <c r="N4" s="134"/>
      <c r="O4" s="135"/>
      <c r="P4" s="3"/>
      <c r="Q4" s="3"/>
      <c r="R4" s="3"/>
      <c r="S4" s="2"/>
      <c r="T4" s="3"/>
      <c r="U4" s="2"/>
      <c r="V4" s="2"/>
      <c r="W4" s="2"/>
      <c r="X4" s="2"/>
      <c r="Y4" s="2"/>
      <c r="Z4" s="2"/>
      <c r="AA4" s="2"/>
      <c r="AB4" s="2"/>
      <c r="AC4" s="2"/>
      <c r="AD4" s="2"/>
      <c r="AE4" s="2"/>
      <c r="AF4" s="2"/>
      <c r="AG4" s="2"/>
      <c r="AH4" s="2"/>
      <c r="AI4" s="2"/>
      <c r="AJ4" s="2"/>
      <c r="AK4" s="2"/>
      <c r="AL4" s="2"/>
      <c r="AM4" s="2"/>
      <c r="AN4" s="2"/>
      <c r="AO4" s="2"/>
      <c r="AP4" s="2"/>
      <c r="AQ4" s="12"/>
      <c r="AR4" s="2"/>
      <c r="AS4" s="70"/>
    </row>
    <row r="5" spans="1:45" s="139" customFormat="1" ht="185.25" customHeight="1" x14ac:dyDescent="0.2">
      <c r="B5" s="140"/>
      <c r="C5" s="175" t="s">
        <v>270</v>
      </c>
      <c r="D5" s="129" t="s">
        <v>271</v>
      </c>
      <c r="E5" s="184" t="s">
        <v>291</v>
      </c>
      <c r="F5" s="69" t="s">
        <v>10</v>
      </c>
      <c r="G5" s="69" t="s">
        <v>9</v>
      </c>
      <c r="H5" s="22" t="s">
        <v>12</v>
      </c>
      <c r="I5" s="22" t="s">
        <v>11</v>
      </c>
      <c r="J5" s="22" t="s">
        <v>13</v>
      </c>
      <c r="K5" s="22" t="s">
        <v>14</v>
      </c>
      <c r="L5" s="23" t="s">
        <v>15</v>
      </c>
      <c r="M5" s="129" t="s">
        <v>16</v>
      </c>
      <c r="N5" s="23" t="s">
        <v>39</v>
      </c>
      <c r="O5" s="127" t="s">
        <v>202</v>
      </c>
      <c r="P5" s="23" t="s">
        <v>283</v>
      </c>
      <c r="Q5" s="23" t="s">
        <v>284</v>
      </c>
      <c r="R5" s="23" t="s">
        <v>203</v>
      </c>
      <c r="S5" s="23" t="s">
        <v>99</v>
      </c>
      <c r="T5" s="23" t="s">
        <v>285</v>
      </c>
      <c r="U5" s="23" t="s">
        <v>96</v>
      </c>
      <c r="V5" s="23" t="s">
        <v>286</v>
      </c>
      <c r="W5" s="23" t="s">
        <v>97</v>
      </c>
      <c r="X5" s="23" t="s">
        <v>287</v>
      </c>
      <c r="Y5" s="23" t="s">
        <v>272</v>
      </c>
      <c r="Z5" s="23" t="s">
        <v>273</v>
      </c>
      <c r="AA5" s="23" t="s">
        <v>274</v>
      </c>
      <c r="AB5" s="23" t="s">
        <v>275</v>
      </c>
      <c r="AC5" s="23" t="s">
        <v>38</v>
      </c>
      <c r="AD5" s="23" t="s">
        <v>276</v>
      </c>
      <c r="AE5" s="23" t="s">
        <v>277</v>
      </c>
      <c r="AF5" s="23" t="s">
        <v>278</v>
      </c>
      <c r="AG5" s="23" t="s">
        <v>279</v>
      </c>
      <c r="AH5" s="23" t="s">
        <v>280</v>
      </c>
      <c r="AI5" s="23" t="s">
        <v>281</v>
      </c>
      <c r="AJ5" s="23" t="s">
        <v>98</v>
      </c>
      <c r="AK5" s="23" t="s">
        <v>137</v>
      </c>
      <c r="AL5" s="24" t="s">
        <v>138</v>
      </c>
      <c r="AM5" s="24" t="s">
        <v>157</v>
      </c>
      <c r="AN5" s="24" t="s">
        <v>249</v>
      </c>
      <c r="AO5" s="128" t="s">
        <v>282</v>
      </c>
      <c r="AP5" s="128" t="s">
        <v>282</v>
      </c>
      <c r="AQ5" s="128" t="s">
        <v>282</v>
      </c>
      <c r="AR5" s="23" t="s">
        <v>208</v>
      </c>
      <c r="AS5" s="141" t="s">
        <v>189</v>
      </c>
    </row>
    <row r="6" spans="1:45" x14ac:dyDescent="0.2">
      <c r="A6" s="152" t="s">
        <v>204</v>
      </c>
      <c r="B6" s="152" t="s">
        <v>187</v>
      </c>
      <c r="C6" s="156"/>
      <c r="D6" s="199"/>
      <c r="E6" s="157"/>
      <c r="F6" s="170"/>
      <c r="G6" s="170"/>
      <c r="H6" s="18"/>
      <c r="I6" s="18"/>
      <c r="J6" s="18"/>
      <c r="K6" s="18"/>
    </row>
    <row r="7" spans="1:45" x14ac:dyDescent="0.2">
      <c r="A7" s="19"/>
      <c r="B7" s="15" t="s">
        <v>187</v>
      </c>
      <c r="C7" s="156"/>
      <c r="D7" s="199"/>
      <c r="E7" s="157"/>
      <c r="F7" s="170"/>
      <c r="G7" s="170"/>
      <c r="H7" s="37"/>
      <c r="I7" s="18"/>
      <c r="J7" s="18"/>
      <c r="K7" s="18"/>
    </row>
    <row r="8" spans="1:45" x14ac:dyDescent="0.2">
      <c r="A8" s="34" t="s">
        <v>205</v>
      </c>
      <c r="B8" s="35"/>
      <c r="C8" s="156"/>
      <c r="D8" s="199"/>
      <c r="E8" s="157"/>
      <c r="F8" s="163"/>
      <c r="G8" s="163"/>
      <c r="H8" s="18"/>
      <c r="I8" s="18"/>
      <c r="J8" s="18"/>
      <c r="K8" s="18"/>
      <c r="L8" s="17"/>
      <c r="M8" s="71"/>
      <c r="N8" s="17"/>
      <c r="O8" s="158"/>
      <c r="R8" s="71"/>
      <c r="S8" s="17"/>
      <c r="U8" s="17"/>
      <c r="W8" s="17"/>
      <c r="AC8" s="17"/>
      <c r="AJ8" s="17"/>
      <c r="AK8" s="19"/>
      <c r="AL8" s="17"/>
      <c r="AR8" s="17"/>
    </row>
    <row r="9" spans="1:45" ht="33.75" x14ac:dyDescent="0.2">
      <c r="A9" s="153" t="s">
        <v>206</v>
      </c>
      <c r="B9" s="36"/>
      <c r="C9" s="156"/>
      <c r="D9" s="199"/>
      <c r="E9" s="157"/>
      <c r="F9" s="163"/>
      <c r="G9" s="163"/>
      <c r="H9" s="37"/>
      <c r="I9" s="18"/>
      <c r="J9" s="18"/>
      <c r="K9" s="18"/>
      <c r="L9" s="17"/>
      <c r="M9" s="71"/>
      <c r="N9" s="17"/>
      <c r="O9" s="158"/>
      <c r="R9" s="71"/>
      <c r="S9" s="17"/>
      <c r="U9" s="17"/>
      <c r="W9" s="17"/>
      <c r="AC9" s="17"/>
      <c r="AJ9" s="17"/>
      <c r="AK9" s="39"/>
      <c r="AL9" s="19"/>
      <c r="AR9" s="17"/>
    </row>
    <row r="10" spans="1:45" x14ac:dyDescent="0.2">
      <c r="A10" s="40" t="s">
        <v>107</v>
      </c>
      <c r="B10" s="40"/>
      <c r="C10" s="176"/>
      <c r="D10" s="199"/>
      <c r="E10" s="185"/>
      <c r="F10" s="164"/>
      <c r="G10" s="164"/>
      <c r="H10" s="14" t="s">
        <v>187</v>
      </c>
      <c r="I10" s="14"/>
      <c r="J10" s="14"/>
      <c r="K10" s="14"/>
      <c r="L10" s="15"/>
      <c r="M10" s="72"/>
      <c r="N10" s="17"/>
      <c r="O10" s="159"/>
      <c r="R10" s="72"/>
      <c r="S10" s="15"/>
      <c r="U10" s="15"/>
      <c r="W10" s="15"/>
      <c r="AC10" s="15"/>
      <c r="AJ10" s="15"/>
      <c r="AK10" s="41"/>
      <c r="AL10" s="15"/>
      <c r="AR10" s="17"/>
    </row>
    <row r="11" spans="1:45" x14ac:dyDescent="0.2">
      <c r="A11" s="42" t="s">
        <v>108</v>
      </c>
      <c r="B11" s="42"/>
      <c r="C11" s="177" t="s">
        <v>109</v>
      </c>
      <c r="D11" s="199"/>
      <c r="E11" s="186">
        <v>0</v>
      </c>
      <c r="F11" s="163"/>
      <c r="G11" s="163"/>
      <c r="H11" s="18">
        <v>0.5</v>
      </c>
      <c r="I11" s="18">
        <v>0.5</v>
      </c>
      <c r="J11" s="18">
        <v>0.5</v>
      </c>
      <c r="K11" s="18">
        <v>1</v>
      </c>
      <c r="L11" s="17">
        <v>0.5</v>
      </c>
      <c r="M11" s="71"/>
      <c r="N11" s="172" t="s">
        <v>187</v>
      </c>
      <c r="O11" s="158"/>
      <c r="R11" s="71"/>
      <c r="S11" s="17"/>
      <c r="U11" s="17"/>
      <c r="W11" s="17"/>
      <c r="AC11" s="17"/>
      <c r="AJ11" s="17"/>
      <c r="AK11" s="27"/>
      <c r="AL11" s="17">
        <v>1</v>
      </c>
      <c r="AR11" s="17"/>
    </row>
    <row r="12" spans="1:45" x14ac:dyDescent="0.2">
      <c r="A12" s="42" t="s">
        <v>110</v>
      </c>
      <c r="B12" s="42"/>
      <c r="C12" s="177"/>
      <c r="D12" s="199"/>
      <c r="E12" s="186">
        <v>0</v>
      </c>
      <c r="F12" s="163">
        <v>1</v>
      </c>
      <c r="G12" s="163"/>
      <c r="H12" s="18">
        <v>1</v>
      </c>
      <c r="I12" s="18">
        <v>0.5</v>
      </c>
      <c r="J12" s="18">
        <v>0.5</v>
      </c>
      <c r="K12" s="18">
        <v>0.5</v>
      </c>
      <c r="L12" s="17">
        <v>0.5</v>
      </c>
      <c r="M12" s="71"/>
      <c r="N12" s="17"/>
      <c r="O12" s="158"/>
      <c r="R12" s="71"/>
      <c r="S12" s="17"/>
      <c r="U12" s="17"/>
      <c r="W12" s="17"/>
      <c r="AC12" s="17"/>
      <c r="AJ12" s="17"/>
      <c r="AK12" s="27"/>
      <c r="AL12" s="17"/>
      <c r="AR12" s="17"/>
    </row>
    <row r="13" spans="1:45" x14ac:dyDescent="0.2">
      <c r="A13" s="42" t="s">
        <v>25</v>
      </c>
      <c r="B13" s="42"/>
      <c r="C13" s="177"/>
      <c r="D13" s="199"/>
      <c r="E13" s="186">
        <v>0</v>
      </c>
      <c r="F13" s="163"/>
      <c r="G13" s="163"/>
      <c r="H13" s="18">
        <v>1</v>
      </c>
      <c r="I13" s="18">
        <v>0.5</v>
      </c>
      <c r="J13" s="18" t="s">
        <v>187</v>
      </c>
      <c r="K13" s="18" t="s">
        <v>187</v>
      </c>
      <c r="L13" s="17"/>
      <c r="M13" s="71"/>
      <c r="N13" s="17"/>
      <c r="O13" s="158"/>
      <c r="R13" s="71"/>
      <c r="S13" s="17"/>
      <c r="U13" s="17"/>
      <c r="W13" s="17"/>
      <c r="AC13" s="17"/>
      <c r="AJ13" s="17"/>
      <c r="AK13" s="27"/>
      <c r="AL13" s="17"/>
      <c r="AR13" s="17"/>
    </row>
    <row r="14" spans="1:45" x14ac:dyDescent="0.2">
      <c r="A14" s="40" t="s">
        <v>26</v>
      </c>
      <c r="B14" s="40"/>
      <c r="C14" s="176"/>
      <c r="D14" s="199"/>
      <c r="E14" s="43"/>
      <c r="F14" s="164"/>
      <c r="G14" s="164"/>
      <c r="H14" s="14" t="s">
        <v>187</v>
      </c>
      <c r="I14" s="14"/>
      <c r="J14" s="14"/>
      <c r="K14" s="14"/>
      <c r="L14" s="15"/>
      <c r="M14" s="72"/>
      <c r="N14" s="17"/>
      <c r="O14" s="159"/>
      <c r="R14" s="72"/>
      <c r="S14" s="15"/>
      <c r="U14" s="15"/>
      <c r="W14" s="15"/>
      <c r="AC14" s="15"/>
      <c r="AJ14" s="15"/>
      <c r="AK14" s="41"/>
      <c r="AL14" s="15"/>
      <c r="AR14" s="17"/>
    </row>
    <row r="15" spans="1:45" x14ac:dyDescent="0.2">
      <c r="A15" s="42" t="s">
        <v>27</v>
      </c>
      <c r="B15" s="42"/>
      <c r="C15" s="177"/>
      <c r="D15" s="199"/>
      <c r="E15" s="186"/>
      <c r="F15" s="163">
        <v>0.5</v>
      </c>
      <c r="G15" s="163"/>
      <c r="H15" s="18" t="s">
        <v>187</v>
      </c>
      <c r="I15" s="18">
        <v>0.5</v>
      </c>
      <c r="J15" s="18">
        <v>0.5</v>
      </c>
      <c r="K15" s="18">
        <v>0.5</v>
      </c>
      <c r="L15" s="17">
        <v>1</v>
      </c>
      <c r="M15" s="71"/>
      <c r="N15" s="17"/>
      <c r="O15" s="158"/>
      <c r="R15" s="71"/>
      <c r="S15" s="17"/>
      <c r="U15" s="17"/>
      <c r="W15" s="17"/>
      <c r="AC15" s="17"/>
      <c r="AJ15" s="17"/>
      <c r="AK15" s="27"/>
      <c r="AL15" s="17"/>
      <c r="AR15" s="17"/>
    </row>
    <row r="16" spans="1:45" x14ac:dyDescent="0.2">
      <c r="A16" s="42" t="s">
        <v>28</v>
      </c>
      <c r="B16" s="42"/>
      <c r="C16" s="177"/>
      <c r="D16" s="199"/>
      <c r="E16" s="186"/>
      <c r="F16" s="163"/>
      <c r="G16" s="163"/>
      <c r="H16" s="18">
        <v>0.5</v>
      </c>
      <c r="I16" s="18"/>
      <c r="J16" s="18"/>
      <c r="K16" s="18" t="s">
        <v>187</v>
      </c>
      <c r="L16" s="17"/>
      <c r="M16" s="71"/>
      <c r="N16" s="17"/>
      <c r="O16" s="158"/>
      <c r="R16" s="71"/>
      <c r="S16" s="17"/>
      <c r="U16" s="17"/>
      <c r="W16" s="17"/>
      <c r="AC16" s="17"/>
      <c r="AJ16" s="17"/>
      <c r="AK16" s="27"/>
      <c r="AL16" s="17"/>
      <c r="AR16" s="17"/>
    </row>
    <row r="17" spans="1:44" x14ac:dyDescent="0.2">
      <c r="A17" s="40" t="s">
        <v>29</v>
      </c>
      <c r="B17" s="40"/>
      <c r="C17" s="176"/>
      <c r="D17" s="199"/>
      <c r="E17" s="185"/>
      <c r="F17" s="164"/>
      <c r="G17" s="164"/>
      <c r="H17" s="14" t="s">
        <v>187</v>
      </c>
      <c r="I17" s="14"/>
      <c r="J17" s="14"/>
      <c r="K17" s="14"/>
      <c r="L17" s="15"/>
      <c r="M17" s="72"/>
      <c r="N17" s="17"/>
      <c r="O17" s="159"/>
      <c r="R17" s="72"/>
      <c r="S17" s="15"/>
      <c r="U17" s="15"/>
      <c r="W17" s="15"/>
      <c r="AC17" s="15"/>
      <c r="AJ17" s="15"/>
      <c r="AK17" s="41"/>
      <c r="AL17" s="15"/>
      <c r="AR17" s="17"/>
    </row>
    <row r="18" spans="1:44" x14ac:dyDescent="0.2">
      <c r="A18" s="42" t="s">
        <v>30</v>
      </c>
      <c r="B18" s="40"/>
      <c r="C18" s="176"/>
      <c r="D18" s="199"/>
      <c r="E18" s="185"/>
      <c r="F18" s="164"/>
      <c r="G18" s="164"/>
      <c r="H18" s="14">
        <v>0.5</v>
      </c>
      <c r="I18" s="14"/>
      <c r="J18" s="14">
        <v>0.5</v>
      </c>
      <c r="K18" s="14">
        <v>0.5</v>
      </c>
      <c r="L18" s="15">
        <v>0.5</v>
      </c>
      <c r="M18" s="72"/>
      <c r="N18" s="17"/>
      <c r="O18" s="159"/>
      <c r="R18" s="72"/>
      <c r="S18" s="15"/>
      <c r="U18" s="15"/>
      <c r="W18" s="15"/>
      <c r="AC18" s="15"/>
      <c r="AJ18" s="15"/>
      <c r="AK18" s="41"/>
      <c r="AL18" s="15"/>
      <c r="AR18" s="17">
        <v>1</v>
      </c>
    </row>
    <row r="19" spans="1:44" x14ac:dyDescent="0.2">
      <c r="A19" s="42" t="s">
        <v>31</v>
      </c>
      <c r="B19" s="42"/>
      <c r="C19" s="177"/>
      <c r="D19" s="199"/>
      <c r="E19" s="186"/>
      <c r="F19" s="163"/>
      <c r="G19" s="163"/>
      <c r="H19" s="18" t="s">
        <v>187</v>
      </c>
      <c r="I19" s="18"/>
      <c r="J19" s="18"/>
      <c r="K19" s="18"/>
      <c r="L19" s="17"/>
      <c r="M19" s="71"/>
      <c r="N19" s="17"/>
      <c r="O19" s="158"/>
      <c r="R19" s="71"/>
      <c r="S19" s="17"/>
      <c r="U19" s="17"/>
      <c r="W19" s="17"/>
      <c r="AC19" s="17"/>
      <c r="AJ19" s="17"/>
      <c r="AK19" s="39"/>
      <c r="AL19" s="17"/>
      <c r="AR19" s="17"/>
    </row>
    <row r="20" spans="1:44" x14ac:dyDescent="0.2">
      <c r="A20" s="42" t="s">
        <v>32</v>
      </c>
      <c r="B20" s="42"/>
      <c r="C20" s="177"/>
      <c r="D20" s="199"/>
      <c r="E20" s="186"/>
      <c r="F20" s="163"/>
      <c r="G20" s="163"/>
      <c r="H20" s="18"/>
      <c r="I20" s="18">
        <v>1</v>
      </c>
      <c r="J20" s="18">
        <v>1</v>
      </c>
      <c r="K20" s="18">
        <v>1</v>
      </c>
      <c r="L20" s="17">
        <v>1</v>
      </c>
      <c r="M20" s="71"/>
      <c r="N20" s="17"/>
      <c r="O20" s="158"/>
      <c r="R20" s="71"/>
      <c r="S20" s="17"/>
      <c r="U20" s="17"/>
      <c r="W20" s="17"/>
      <c r="AC20" s="17"/>
      <c r="AJ20" s="17"/>
      <c r="AK20" s="39"/>
      <c r="AL20" s="17"/>
      <c r="AR20" s="17"/>
    </row>
    <row r="21" spans="1:44" x14ac:dyDescent="0.2">
      <c r="A21" s="42" t="s">
        <v>33</v>
      </c>
      <c r="B21" s="42"/>
      <c r="C21" s="177"/>
      <c r="D21" s="199"/>
      <c r="E21" s="186"/>
      <c r="F21" s="163"/>
      <c r="G21" s="163"/>
      <c r="H21" s="18" t="s">
        <v>187</v>
      </c>
      <c r="I21" s="18">
        <v>0.5</v>
      </c>
      <c r="J21" s="18">
        <v>0.5</v>
      </c>
      <c r="K21" s="18">
        <v>1.5</v>
      </c>
      <c r="L21" s="17">
        <v>1</v>
      </c>
      <c r="M21" s="71"/>
      <c r="N21" s="17"/>
      <c r="O21" s="158"/>
      <c r="R21" s="71"/>
      <c r="S21" s="17"/>
      <c r="U21" s="17"/>
      <c r="W21" s="17"/>
      <c r="AC21" s="17"/>
      <c r="AJ21" s="17"/>
      <c r="AK21" s="39"/>
      <c r="AL21" s="17"/>
      <c r="AR21" s="17"/>
    </row>
    <row r="22" spans="1:44" x14ac:dyDescent="0.2">
      <c r="A22" s="42" t="s">
        <v>34</v>
      </c>
      <c r="B22" s="42"/>
      <c r="C22" s="177"/>
      <c r="D22" s="199"/>
      <c r="E22" s="186"/>
      <c r="F22" s="163"/>
      <c r="G22" s="163"/>
      <c r="H22" s="18" t="s">
        <v>187</v>
      </c>
      <c r="I22" s="18"/>
      <c r="J22" s="18" t="s">
        <v>187</v>
      </c>
      <c r="K22" s="18">
        <v>0.5</v>
      </c>
      <c r="L22" s="17"/>
      <c r="M22" s="71"/>
      <c r="N22" s="17"/>
      <c r="O22" s="158"/>
      <c r="R22" s="71"/>
      <c r="S22" s="17"/>
      <c r="U22" s="17"/>
      <c r="W22" s="17"/>
      <c r="AC22" s="17"/>
      <c r="AJ22" s="17"/>
      <c r="AK22" s="39"/>
      <c r="AL22" s="17"/>
      <c r="AR22" s="17"/>
    </row>
    <row r="23" spans="1:44" x14ac:dyDescent="0.2">
      <c r="A23" s="42" t="s">
        <v>35</v>
      </c>
      <c r="B23" s="42"/>
      <c r="C23" s="177"/>
      <c r="D23" s="199"/>
      <c r="E23" s="186"/>
      <c r="F23" s="163"/>
      <c r="G23" s="163"/>
      <c r="H23" s="18" t="s">
        <v>187</v>
      </c>
      <c r="I23" s="18"/>
      <c r="J23" s="18"/>
      <c r="K23" s="18"/>
      <c r="L23" s="17"/>
      <c r="M23" s="71"/>
      <c r="N23" s="17"/>
      <c r="O23" s="158"/>
      <c r="R23" s="71"/>
      <c r="S23" s="17"/>
      <c r="U23" s="17"/>
      <c r="W23" s="17"/>
      <c r="AC23" s="17"/>
      <c r="AJ23" s="17"/>
      <c r="AK23" s="39"/>
      <c r="AL23" s="17"/>
      <c r="AR23" s="17">
        <v>1</v>
      </c>
    </row>
    <row r="24" spans="1:44" x14ac:dyDescent="0.2">
      <c r="A24" s="42" t="s">
        <v>36</v>
      </c>
      <c r="B24" s="42"/>
      <c r="C24" s="177"/>
      <c r="D24" s="199"/>
      <c r="E24" s="186" t="s">
        <v>187</v>
      </c>
      <c r="F24" s="163"/>
      <c r="G24" s="163"/>
      <c r="H24" s="18">
        <v>2</v>
      </c>
      <c r="I24" s="18"/>
      <c r="J24" s="18" t="s">
        <v>187</v>
      </c>
      <c r="K24" s="18"/>
      <c r="L24" s="17"/>
      <c r="M24" s="71"/>
      <c r="N24" s="17"/>
      <c r="O24" s="158"/>
      <c r="R24" s="71"/>
      <c r="S24" s="17"/>
      <c r="U24" s="17"/>
      <c r="W24" s="17"/>
      <c r="AC24" s="17"/>
      <c r="AJ24" s="17"/>
      <c r="AK24" s="39"/>
      <c r="AL24" s="17"/>
      <c r="AR24" s="17">
        <v>2</v>
      </c>
    </row>
    <row r="25" spans="1:44" x14ac:dyDescent="0.2">
      <c r="A25" s="42"/>
      <c r="B25" s="42"/>
      <c r="C25" s="177"/>
      <c r="D25" s="199"/>
      <c r="E25" s="186"/>
      <c r="F25" s="163"/>
      <c r="G25" s="163"/>
      <c r="H25" s="18"/>
      <c r="I25" s="18"/>
      <c r="J25" s="18"/>
      <c r="K25" s="18"/>
      <c r="L25" s="17"/>
      <c r="M25" s="71"/>
      <c r="N25" s="17"/>
      <c r="O25" s="158"/>
      <c r="R25" s="71"/>
      <c r="S25" s="17"/>
      <c r="U25" s="17"/>
      <c r="W25" s="17"/>
      <c r="AC25" s="17"/>
      <c r="AJ25" s="17"/>
      <c r="AK25" s="39"/>
      <c r="AL25" s="17"/>
      <c r="AR25" s="17"/>
    </row>
    <row r="26" spans="1:44" x14ac:dyDescent="0.2">
      <c r="A26" s="40" t="s">
        <v>37</v>
      </c>
      <c r="B26" s="40"/>
      <c r="C26" s="178">
        <v>1</v>
      </c>
      <c r="D26" s="199"/>
      <c r="E26" s="186" t="s">
        <v>187</v>
      </c>
      <c r="F26" s="165">
        <f>SUM(F8:F25)</f>
        <v>1.5</v>
      </c>
      <c r="G26" s="165">
        <v>0</v>
      </c>
      <c r="H26" s="44">
        <f>SUM(H11:H24)</f>
        <v>5.5</v>
      </c>
      <c r="I26" s="45">
        <f>SUM(I11:I24)</f>
        <v>3.5</v>
      </c>
      <c r="J26" s="45">
        <f>SUM(J11:J24)</f>
        <v>3.5</v>
      </c>
      <c r="K26" s="45">
        <f>SUM(K11:K24)</f>
        <v>5.5</v>
      </c>
      <c r="L26" s="46">
        <f>SUM(L11:L24)</f>
        <v>4.5</v>
      </c>
      <c r="M26" s="73"/>
      <c r="N26" s="17"/>
      <c r="O26" s="160">
        <f>SUM(O11:O24)</f>
        <v>0</v>
      </c>
      <c r="R26" s="73">
        <f>SUM(R11:R24)</f>
        <v>0</v>
      </c>
      <c r="S26" s="46">
        <f>SUM(S11:S24)</f>
        <v>0</v>
      </c>
      <c r="U26" s="46">
        <f>SUM(U11:U24)</f>
        <v>0</v>
      </c>
      <c r="W26" s="46">
        <f>SUM(W11:W24)</f>
        <v>0</v>
      </c>
      <c r="AC26" s="46"/>
      <c r="AJ26" s="46">
        <f>SUM(AJ11:AJ24)</f>
        <v>0</v>
      </c>
      <c r="AK26" s="46">
        <f>SUM(AK11:AK24)</f>
        <v>0</v>
      </c>
      <c r="AL26" s="17">
        <f>SUM(AL11:AL24)</f>
        <v>1</v>
      </c>
      <c r="AR26" s="17">
        <f>SUM(AR11:AR24)</f>
        <v>4</v>
      </c>
    </row>
    <row r="27" spans="1:44" x14ac:dyDescent="0.2">
      <c r="A27" s="47" t="s">
        <v>100</v>
      </c>
      <c r="B27" s="14">
        <f>SUM(C26:N26)</f>
        <v>25</v>
      </c>
      <c r="C27" s="177"/>
      <c r="D27" s="199"/>
      <c r="E27" s="186"/>
      <c r="F27" s="163"/>
      <c r="G27" s="163"/>
      <c r="H27" s="48"/>
      <c r="I27" s="18"/>
      <c r="J27" s="18"/>
      <c r="K27" s="18"/>
      <c r="L27" s="17"/>
      <c r="M27" s="71"/>
      <c r="N27" s="17"/>
      <c r="O27" s="158"/>
      <c r="R27" s="71"/>
      <c r="S27" s="17"/>
      <c r="U27" s="17"/>
      <c r="W27" s="17"/>
      <c r="AC27" s="17"/>
      <c r="AJ27" s="17"/>
      <c r="AK27" s="39"/>
      <c r="AL27" s="28"/>
      <c r="AR27" s="17"/>
    </row>
    <row r="28" spans="1:44" x14ac:dyDescent="0.2">
      <c r="A28" s="40" t="s">
        <v>101</v>
      </c>
      <c r="B28" s="36"/>
      <c r="C28" s="177"/>
      <c r="D28" s="199"/>
      <c r="E28" s="186"/>
      <c r="F28" s="163"/>
      <c r="G28" s="163"/>
      <c r="H28" s="48"/>
      <c r="I28" s="18"/>
      <c r="J28" s="18"/>
      <c r="K28" s="18"/>
      <c r="L28" s="17"/>
      <c r="M28" s="71"/>
      <c r="N28" s="17"/>
      <c r="O28" s="158"/>
      <c r="R28" s="71"/>
      <c r="S28" s="17"/>
      <c r="U28" s="17"/>
      <c r="W28" s="17"/>
      <c r="AC28" s="17"/>
      <c r="AJ28" s="17"/>
      <c r="AK28" s="39"/>
      <c r="AL28" s="28"/>
      <c r="AR28" s="17"/>
    </row>
    <row r="29" spans="1:44" ht="33.75" x14ac:dyDescent="0.2">
      <c r="A29" s="153" t="s">
        <v>206</v>
      </c>
      <c r="B29" s="36"/>
      <c r="C29" s="177"/>
      <c r="D29" s="199"/>
      <c r="E29" s="186"/>
      <c r="F29" s="163"/>
      <c r="G29" s="163"/>
      <c r="H29" s="48"/>
      <c r="I29" s="18"/>
      <c r="J29" s="18"/>
      <c r="K29" s="18"/>
      <c r="L29" s="17"/>
      <c r="M29" s="71"/>
      <c r="N29" s="17"/>
      <c r="O29" s="158"/>
      <c r="R29" s="71"/>
      <c r="S29" s="17"/>
      <c r="U29" s="17"/>
      <c r="W29" s="17"/>
      <c r="AC29" s="17"/>
      <c r="AJ29" s="17"/>
      <c r="AK29" s="39"/>
      <c r="AL29" s="28"/>
      <c r="AR29" s="17"/>
    </row>
    <row r="30" spans="1:44" x14ac:dyDescent="0.2">
      <c r="A30" s="40" t="s">
        <v>200</v>
      </c>
      <c r="B30" s="49"/>
      <c r="C30" s="177"/>
      <c r="D30" s="199"/>
      <c r="E30" s="187" t="s">
        <v>196</v>
      </c>
      <c r="F30" s="163"/>
      <c r="G30" s="163"/>
      <c r="H30" s="18"/>
      <c r="I30" s="18"/>
      <c r="J30" s="18"/>
      <c r="K30" s="18"/>
      <c r="L30" s="17"/>
      <c r="M30" s="71"/>
      <c r="N30" s="17"/>
      <c r="O30" s="158"/>
      <c r="R30" s="71"/>
      <c r="S30" s="17"/>
      <c r="U30" s="17"/>
      <c r="W30" s="17"/>
      <c r="AC30" s="17"/>
      <c r="AJ30" s="17"/>
      <c r="AK30" s="39"/>
      <c r="AL30" s="28"/>
      <c r="AR30" s="17"/>
    </row>
    <row r="31" spans="1:44" x14ac:dyDescent="0.2">
      <c r="A31" s="42" t="s">
        <v>201</v>
      </c>
      <c r="B31" s="40"/>
      <c r="C31" s="176"/>
      <c r="D31" s="199"/>
      <c r="E31" s="185"/>
      <c r="F31" s="164"/>
      <c r="G31" s="164"/>
      <c r="H31" s="14">
        <v>1</v>
      </c>
      <c r="I31" s="14"/>
      <c r="J31" s="14">
        <v>2</v>
      </c>
      <c r="K31" s="14">
        <v>1</v>
      </c>
      <c r="L31" s="15"/>
      <c r="M31" s="72"/>
      <c r="N31" s="17"/>
      <c r="O31" s="159"/>
      <c r="R31" s="72"/>
      <c r="S31" s="15"/>
      <c r="U31" s="15"/>
      <c r="W31" s="15"/>
      <c r="AC31" s="15"/>
      <c r="AJ31" s="15"/>
      <c r="AK31" s="41"/>
      <c r="AL31" s="16"/>
      <c r="AR31" s="17"/>
    </row>
    <row r="32" spans="1:44" x14ac:dyDescent="0.2">
      <c r="A32" s="42" t="s">
        <v>111</v>
      </c>
      <c r="B32" s="42"/>
      <c r="C32" s="177"/>
      <c r="D32" s="199"/>
      <c r="E32" s="186"/>
      <c r="F32" s="163"/>
      <c r="G32" s="163"/>
      <c r="H32" s="18">
        <v>8</v>
      </c>
      <c r="I32" s="18"/>
      <c r="J32" s="18">
        <v>2</v>
      </c>
      <c r="K32" s="18">
        <v>1</v>
      </c>
      <c r="L32" s="17"/>
      <c r="M32" s="71"/>
      <c r="N32" s="17"/>
      <c r="O32" s="158"/>
      <c r="R32" s="71"/>
      <c r="S32" s="17"/>
      <c r="U32" s="17"/>
      <c r="W32" s="17"/>
      <c r="AC32" s="17"/>
      <c r="AJ32" s="17"/>
      <c r="AK32" s="39"/>
      <c r="AL32" s="28"/>
      <c r="AR32" s="17"/>
    </row>
    <row r="33" spans="1:44" x14ac:dyDescent="0.2">
      <c r="A33" s="42" t="s">
        <v>112</v>
      </c>
      <c r="B33" s="42"/>
      <c r="C33" s="177"/>
      <c r="D33" s="199"/>
      <c r="E33" s="186"/>
      <c r="F33" s="163"/>
      <c r="G33" s="163"/>
      <c r="H33" s="18">
        <v>0.5</v>
      </c>
      <c r="I33" s="18"/>
      <c r="J33" s="18">
        <v>1</v>
      </c>
      <c r="K33" s="18" t="s">
        <v>187</v>
      </c>
      <c r="L33" s="17"/>
      <c r="M33" s="71"/>
      <c r="N33" s="17"/>
      <c r="O33" s="158"/>
      <c r="R33" s="71"/>
      <c r="S33" s="17"/>
      <c r="U33" s="17"/>
      <c r="W33" s="17"/>
      <c r="AC33" s="17"/>
      <c r="AJ33" s="17"/>
      <c r="AK33" s="39"/>
      <c r="AL33" s="28"/>
      <c r="AR33" s="17"/>
    </row>
    <row r="34" spans="1:44" x14ac:dyDescent="0.2">
      <c r="A34" s="42" t="s">
        <v>113</v>
      </c>
      <c r="B34" s="42"/>
      <c r="C34" s="177"/>
      <c r="D34" s="199"/>
      <c r="E34" s="186"/>
      <c r="F34" s="163"/>
      <c r="G34" s="163"/>
      <c r="H34" s="18" t="s">
        <v>187</v>
      </c>
      <c r="I34" s="18"/>
      <c r="J34" s="18">
        <v>1</v>
      </c>
      <c r="K34" s="18" t="s">
        <v>187</v>
      </c>
      <c r="L34" s="17"/>
      <c r="M34" s="71"/>
      <c r="N34" s="17"/>
      <c r="O34" s="158"/>
      <c r="R34" s="71"/>
      <c r="S34" s="17"/>
      <c r="U34" s="17"/>
      <c r="W34" s="17"/>
      <c r="AC34" s="17"/>
      <c r="AJ34" s="17"/>
      <c r="AK34" s="27"/>
      <c r="AL34" s="28"/>
      <c r="AR34" s="17"/>
    </row>
    <row r="35" spans="1:44" x14ac:dyDescent="0.2">
      <c r="A35" s="42" t="s">
        <v>114</v>
      </c>
      <c r="B35" s="42"/>
      <c r="C35" s="177"/>
      <c r="D35" s="199"/>
      <c r="E35" s="186"/>
      <c r="F35" s="163"/>
      <c r="G35" s="163"/>
      <c r="H35" s="18" t="s">
        <v>187</v>
      </c>
      <c r="I35" s="18"/>
      <c r="J35" s="18">
        <v>1</v>
      </c>
      <c r="K35" s="18" t="s">
        <v>187</v>
      </c>
      <c r="L35" s="17"/>
      <c r="M35" s="71"/>
      <c r="N35" s="17"/>
      <c r="O35" s="158"/>
      <c r="R35" s="71"/>
      <c r="S35" s="17"/>
      <c r="U35" s="17"/>
      <c r="W35" s="17"/>
      <c r="AC35" s="17"/>
      <c r="AJ35" s="17"/>
      <c r="AK35" s="27"/>
      <c r="AL35" s="28"/>
      <c r="AR35" s="17"/>
    </row>
    <row r="36" spans="1:44" x14ac:dyDescent="0.2">
      <c r="A36" s="42" t="s">
        <v>115</v>
      </c>
      <c r="B36" s="42"/>
      <c r="C36" s="177"/>
      <c r="D36" s="199"/>
      <c r="E36" s="186"/>
      <c r="F36" s="163"/>
      <c r="G36" s="163"/>
      <c r="H36" s="18"/>
      <c r="I36" s="18"/>
      <c r="J36" s="18">
        <v>0.5</v>
      </c>
      <c r="K36" s="18" t="s">
        <v>187</v>
      </c>
      <c r="L36" s="17"/>
      <c r="M36" s="71"/>
      <c r="N36" s="17"/>
      <c r="O36" s="158"/>
      <c r="R36" s="71"/>
      <c r="S36" s="17"/>
      <c r="U36" s="17"/>
      <c r="W36" s="17"/>
      <c r="AC36" s="17"/>
      <c r="AJ36" s="17"/>
      <c r="AK36" s="27"/>
      <c r="AL36" s="28"/>
      <c r="AR36" s="17"/>
    </row>
    <row r="37" spans="1:44" x14ac:dyDescent="0.2">
      <c r="A37" s="42" t="s">
        <v>116</v>
      </c>
      <c r="B37" s="42"/>
      <c r="C37" s="177"/>
      <c r="D37" s="199"/>
      <c r="E37" s="186"/>
      <c r="F37" s="163"/>
      <c r="G37" s="163"/>
      <c r="H37" s="18"/>
      <c r="I37" s="18"/>
      <c r="J37" s="18">
        <v>1</v>
      </c>
      <c r="K37" s="18" t="s">
        <v>187</v>
      </c>
      <c r="L37" s="17"/>
      <c r="M37" s="71"/>
      <c r="N37" s="17"/>
      <c r="O37" s="158"/>
      <c r="R37" s="71"/>
      <c r="S37" s="17"/>
      <c r="U37" s="17"/>
      <c r="W37" s="17"/>
      <c r="AC37" s="17"/>
      <c r="AJ37" s="17"/>
      <c r="AK37" s="27"/>
      <c r="AL37" s="28"/>
      <c r="AR37" s="17"/>
    </row>
    <row r="38" spans="1:44" x14ac:dyDescent="0.2">
      <c r="A38" s="42" t="s">
        <v>117</v>
      </c>
      <c r="B38" s="42"/>
      <c r="C38" s="177"/>
      <c r="D38" s="199"/>
      <c r="E38" s="186"/>
      <c r="F38" s="163">
        <v>1</v>
      </c>
      <c r="G38" s="163"/>
      <c r="H38" s="18"/>
      <c r="I38" s="18"/>
      <c r="J38" s="18"/>
      <c r="K38" s="18">
        <v>1</v>
      </c>
      <c r="L38" s="17"/>
      <c r="M38" s="71"/>
      <c r="N38" s="17"/>
      <c r="O38" s="158"/>
      <c r="R38" s="71"/>
      <c r="S38" s="17"/>
      <c r="U38" s="17"/>
      <c r="W38" s="17"/>
      <c r="AC38" s="17"/>
      <c r="AJ38" s="17"/>
      <c r="AK38" s="27"/>
      <c r="AL38" s="28"/>
      <c r="AR38" s="17"/>
    </row>
    <row r="39" spans="1:44" x14ac:dyDescent="0.2">
      <c r="A39" s="42" t="s">
        <v>118</v>
      </c>
      <c r="B39" s="42"/>
      <c r="C39" s="177"/>
      <c r="D39" s="199"/>
      <c r="E39" s="186"/>
      <c r="F39" s="163">
        <v>2</v>
      </c>
      <c r="G39" s="163">
        <v>6</v>
      </c>
      <c r="H39" s="18"/>
      <c r="I39" s="18"/>
      <c r="J39" s="18">
        <v>1</v>
      </c>
      <c r="K39" s="18" t="s">
        <v>187</v>
      </c>
      <c r="L39" s="17"/>
      <c r="M39" s="71"/>
      <c r="N39" s="17"/>
      <c r="O39" s="158"/>
      <c r="R39" s="71"/>
      <c r="S39" s="17"/>
      <c r="U39" s="17" t="s">
        <v>187</v>
      </c>
      <c r="W39" s="76">
        <v>8</v>
      </c>
      <c r="AC39" s="76">
        <v>8</v>
      </c>
      <c r="AJ39" s="76">
        <v>8</v>
      </c>
      <c r="AK39" s="27"/>
      <c r="AL39" s="17">
        <v>1</v>
      </c>
      <c r="AR39" s="17"/>
    </row>
    <row r="40" spans="1:44" x14ac:dyDescent="0.2">
      <c r="A40" s="42" t="s">
        <v>119</v>
      </c>
      <c r="B40" s="42"/>
      <c r="C40" s="177"/>
      <c r="D40" s="199"/>
      <c r="E40" s="186"/>
      <c r="F40" s="163"/>
      <c r="G40" s="163"/>
      <c r="H40" s="18"/>
      <c r="I40" s="18"/>
      <c r="J40" s="216" t="s">
        <v>187</v>
      </c>
      <c r="K40" s="18" t="s">
        <v>187</v>
      </c>
      <c r="L40" s="17"/>
      <c r="M40" s="71"/>
      <c r="N40" s="17"/>
      <c r="O40" s="158"/>
      <c r="R40" s="71"/>
      <c r="S40" s="17"/>
      <c r="U40" s="17"/>
      <c r="W40" s="17"/>
      <c r="AC40" s="17"/>
      <c r="AJ40" s="17"/>
      <c r="AK40" s="27"/>
      <c r="AL40" s="28"/>
      <c r="AR40" s="17"/>
    </row>
    <row r="41" spans="1:44" x14ac:dyDescent="0.2">
      <c r="A41" s="42" t="s">
        <v>120</v>
      </c>
      <c r="B41" s="42"/>
      <c r="C41" s="177"/>
      <c r="D41" s="199"/>
      <c r="E41" s="186"/>
      <c r="F41" s="163">
        <v>1</v>
      </c>
      <c r="G41" s="163">
        <v>1</v>
      </c>
      <c r="H41" s="18"/>
      <c r="I41" s="18"/>
      <c r="J41" s="18">
        <v>0.5</v>
      </c>
      <c r="K41" s="18" t="s">
        <v>187</v>
      </c>
      <c r="L41" s="17"/>
      <c r="M41" s="71"/>
      <c r="N41" s="17"/>
      <c r="O41" s="158"/>
      <c r="R41" s="71"/>
      <c r="S41" s="17"/>
      <c r="U41" s="17"/>
      <c r="W41" s="17"/>
      <c r="AC41" s="17"/>
      <c r="AJ41" s="17"/>
      <c r="AK41" s="27"/>
      <c r="AL41" s="28"/>
      <c r="AR41" s="17"/>
    </row>
    <row r="42" spans="1:44" x14ac:dyDescent="0.2">
      <c r="A42" s="42" t="s">
        <v>121</v>
      </c>
      <c r="B42" s="42"/>
      <c r="C42" s="177"/>
      <c r="D42" s="199"/>
      <c r="E42" s="186"/>
      <c r="F42" s="163"/>
      <c r="G42" s="163"/>
      <c r="H42" s="18"/>
      <c r="I42" s="18"/>
      <c r="J42" s="18">
        <v>1</v>
      </c>
      <c r="K42" s="18" t="s">
        <v>187</v>
      </c>
      <c r="L42" s="17"/>
      <c r="M42" s="71"/>
      <c r="N42" s="17"/>
      <c r="O42" s="158"/>
      <c r="R42" s="71"/>
      <c r="S42" s="17"/>
      <c r="U42" s="17"/>
      <c r="W42" s="17"/>
      <c r="AC42" s="17"/>
      <c r="AJ42" s="17"/>
      <c r="AK42" s="27"/>
      <c r="AL42" s="28"/>
      <c r="AR42" s="17"/>
    </row>
    <row r="43" spans="1:44" x14ac:dyDescent="0.2">
      <c r="A43" s="42" t="s">
        <v>122</v>
      </c>
      <c r="B43" s="42"/>
      <c r="C43" s="177"/>
      <c r="D43" s="199"/>
      <c r="E43" s="186"/>
      <c r="F43" s="163">
        <v>1</v>
      </c>
      <c r="G43" s="163">
        <v>1</v>
      </c>
      <c r="H43" s="18">
        <v>0.5</v>
      </c>
      <c r="I43" s="18"/>
      <c r="J43" s="18">
        <v>1</v>
      </c>
      <c r="K43" s="18" t="s">
        <v>187</v>
      </c>
      <c r="L43" s="17"/>
      <c r="M43" s="71"/>
      <c r="N43" s="17"/>
      <c r="O43" s="158"/>
      <c r="R43" s="71"/>
      <c r="S43" s="17"/>
      <c r="U43" s="17"/>
      <c r="W43" s="17"/>
      <c r="AC43" s="17"/>
      <c r="AJ43" s="17"/>
      <c r="AK43" s="27"/>
      <c r="AL43" s="28"/>
      <c r="AR43" s="17"/>
    </row>
    <row r="44" spans="1:44" x14ac:dyDescent="0.2">
      <c r="A44" s="42" t="s">
        <v>123</v>
      </c>
      <c r="B44" s="42"/>
      <c r="C44" s="177"/>
      <c r="D44" s="199"/>
      <c r="E44" s="186"/>
      <c r="F44" s="163"/>
      <c r="G44" s="163"/>
      <c r="H44" s="18" t="s">
        <v>187</v>
      </c>
      <c r="I44" s="18"/>
      <c r="J44" s="18">
        <v>1</v>
      </c>
      <c r="K44" s="18" t="s">
        <v>187</v>
      </c>
      <c r="L44" s="17"/>
      <c r="M44" s="71"/>
      <c r="N44" s="17"/>
      <c r="O44" s="158"/>
      <c r="R44" s="71"/>
      <c r="S44" s="17"/>
      <c r="U44" s="17"/>
      <c r="W44" s="17"/>
      <c r="AC44" s="17"/>
      <c r="AJ44" s="17"/>
      <c r="AK44" s="27"/>
      <c r="AL44" s="28"/>
      <c r="AR44" s="17"/>
    </row>
    <row r="45" spans="1:44" x14ac:dyDescent="0.2">
      <c r="A45" s="42" t="s">
        <v>124</v>
      </c>
      <c r="B45" s="42"/>
      <c r="C45" s="177"/>
      <c r="D45" s="199"/>
      <c r="E45" s="187" t="s">
        <v>197</v>
      </c>
      <c r="F45" s="163"/>
      <c r="G45" s="163"/>
      <c r="H45" s="18"/>
      <c r="I45" s="18"/>
      <c r="J45" s="18"/>
      <c r="K45" s="18" t="s">
        <v>187</v>
      </c>
      <c r="L45" s="17"/>
      <c r="M45" s="71"/>
      <c r="N45" s="17"/>
      <c r="O45" s="158">
        <v>10</v>
      </c>
      <c r="R45" s="71"/>
      <c r="S45" s="17"/>
      <c r="U45" s="17"/>
      <c r="W45" s="17"/>
      <c r="AC45" s="17"/>
      <c r="AJ45" s="17"/>
      <c r="AK45" s="27"/>
      <c r="AL45" s="17">
        <v>3</v>
      </c>
      <c r="AR45" s="17"/>
    </row>
    <row r="46" spans="1:44" x14ac:dyDescent="0.2">
      <c r="A46" s="42" t="s">
        <v>125</v>
      </c>
      <c r="B46" s="42"/>
      <c r="C46" s="177"/>
      <c r="D46" s="199"/>
      <c r="E46" s="186"/>
      <c r="F46" s="163"/>
      <c r="G46" s="163"/>
      <c r="H46" s="18">
        <v>0.5</v>
      </c>
      <c r="I46" s="18">
        <v>5</v>
      </c>
      <c r="J46" s="18"/>
      <c r="K46" s="18"/>
      <c r="L46" s="17"/>
      <c r="M46" s="71"/>
      <c r="N46" s="17"/>
      <c r="O46" s="158"/>
      <c r="R46" s="71"/>
      <c r="S46" s="17"/>
      <c r="U46" s="17"/>
      <c r="W46" s="17"/>
      <c r="AC46" s="17"/>
      <c r="AJ46" s="17"/>
      <c r="AK46" s="27"/>
      <c r="AL46" s="28"/>
      <c r="AR46" s="17"/>
    </row>
    <row r="47" spans="1:44" x14ac:dyDescent="0.2">
      <c r="A47" s="40" t="s">
        <v>126</v>
      </c>
      <c r="B47" s="42"/>
      <c r="C47" s="177" t="s">
        <v>17</v>
      </c>
      <c r="D47" s="199"/>
      <c r="E47" s="186"/>
      <c r="F47" s="163"/>
      <c r="G47" s="163"/>
      <c r="H47" s="14"/>
      <c r="I47" s="18"/>
      <c r="J47" s="14"/>
      <c r="K47" s="18"/>
      <c r="L47" s="17"/>
      <c r="M47" s="71"/>
      <c r="N47" s="17"/>
      <c r="O47" s="158"/>
      <c r="R47" s="71"/>
      <c r="S47" s="17"/>
      <c r="U47" s="17"/>
      <c r="W47" s="17"/>
      <c r="AC47" s="17"/>
      <c r="AJ47" s="17"/>
      <c r="AK47" s="27"/>
      <c r="AL47" s="28"/>
      <c r="AR47" s="17"/>
    </row>
    <row r="48" spans="1:44" x14ac:dyDescent="0.2">
      <c r="A48" s="42" t="s">
        <v>127</v>
      </c>
      <c r="B48" s="42"/>
      <c r="C48" s="177"/>
      <c r="D48" s="199"/>
      <c r="E48" s="186"/>
      <c r="F48" s="163"/>
      <c r="G48" s="163"/>
      <c r="H48" s="14"/>
      <c r="I48" s="18"/>
      <c r="J48" s="14">
        <v>2</v>
      </c>
      <c r="K48" s="18">
        <v>2</v>
      </c>
      <c r="L48" s="17"/>
      <c r="M48" s="71"/>
      <c r="N48" s="17"/>
      <c r="O48" s="158">
        <v>3</v>
      </c>
      <c r="R48" s="71">
        <v>6</v>
      </c>
      <c r="S48" s="17"/>
      <c r="U48" s="17"/>
      <c r="W48" s="17"/>
      <c r="AC48" s="17"/>
      <c r="AF48">
        <v>6</v>
      </c>
      <c r="AJ48" s="17"/>
      <c r="AK48" s="17">
        <v>3</v>
      </c>
      <c r="AL48" s="28"/>
      <c r="AR48" s="17"/>
    </row>
    <row r="49" spans="1:44" x14ac:dyDescent="0.2">
      <c r="A49" s="42" t="s">
        <v>19</v>
      </c>
      <c r="B49" s="42"/>
      <c r="C49" s="177"/>
      <c r="D49" s="199"/>
      <c r="E49" s="186"/>
      <c r="F49" s="163"/>
      <c r="G49" s="163"/>
      <c r="H49" s="14"/>
      <c r="I49" s="18"/>
      <c r="J49" s="14">
        <v>2</v>
      </c>
      <c r="K49" s="18">
        <v>3</v>
      </c>
      <c r="L49" s="17"/>
      <c r="M49" s="71"/>
      <c r="N49" s="17"/>
      <c r="O49" s="158">
        <v>3</v>
      </c>
      <c r="R49" s="71"/>
      <c r="S49" s="17"/>
      <c r="U49" s="17"/>
      <c r="W49" s="17"/>
      <c r="AC49" s="17"/>
      <c r="AJ49" s="17"/>
      <c r="AK49" s="27"/>
      <c r="AL49" s="28"/>
      <c r="AR49" s="17"/>
    </row>
    <row r="50" spans="1:44" x14ac:dyDescent="0.2">
      <c r="A50" s="42" t="s">
        <v>20</v>
      </c>
      <c r="B50" s="40"/>
      <c r="C50" s="176"/>
      <c r="D50" s="199"/>
      <c r="E50" s="185"/>
      <c r="F50" s="164"/>
      <c r="G50" s="164"/>
      <c r="H50" s="18">
        <v>0.5</v>
      </c>
      <c r="I50" s="14"/>
      <c r="J50" s="18"/>
      <c r="K50" s="14"/>
      <c r="L50" s="15"/>
      <c r="M50" s="72"/>
      <c r="N50" s="17"/>
      <c r="O50" s="159"/>
      <c r="R50" s="72"/>
      <c r="S50" s="15"/>
      <c r="U50" s="15"/>
      <c r="W50" s="15"/>
      <c r="AC50" s="15"/>
      <c r="AJ50" s="15"/>
      <c r="AK50" s="41"/>
      <c r="AL50" s="16"/>
      <c r="AR50" s="17"/>
    </row>
    <row r="51" spans="1:44" x14ac:dyDescent="0.2">
      <c r="A51" s="42" t="s">
        <v>21</v>
      </c>
      <c r="B51" s="42"/>
      <c r="C51" s="177"/>
      <c r="D51" s="199"/>
      <c r="E51" s="186"/>
      <c r="F51" s="163"/>
      <c r="G51" s="163"/>
      <c r="H51" s="18" t="s">
        <v>187</v>
      </c>
      <c r="I51" s="18">
        <v>0.5</v>
      </c>
      <c r="J51" s="18" t="s">
        <v>187</v>
      </c>
      <c r="K51" s="18"/>
      <c r="L51" s="17"/>
      <c r="M51" s="71"/>
      <c r="N51" s="17"/>
      <c r="O51" s="158"/>
      <c r="R51" s="71"/>
      <c r="S51" s="17"/>
      <c r="U51" s="17"/>
      <c r="W51" s="17"/>
      <c r="AC51" s="17"/>
      <c r="AJ51" s="17"/>
      <c r="AK51" s="39"/>
      <c r="AL51" s="28"/>
      <c r="AR51" s="17"/>
    </row>
    <row r="52" spans="1:44" x14ac:dyDescent="0.2">
      <c r="A52" s="38" t="s">
        <v>22</v>
      </c>
      <c r="B52" s="42"/>
      <c r="C52" s="177"/>
      <c r="D52" s="199"/>
      <c r="E52" s="186"/>
      <c r="F52" s="163"/>
      <c r="G52" s="163"/>
      <c r="H52" s="18" t="s">
        <v>187</v>
      </c>
      <c r="I52" s="18"/>
      <c r="J52" s="18" t="s">
        <v>187</v>
      </c>
      <c r="K52" s="18"/>
      <c r="L52" s="17"/>
      <c r="M52" s="71"/>
      <c r="N52" s="17"/>
      <c r="O52" s="158">
        <v>1</v>
      </c>
      <c r="R52" s="71"/>
      <c r="S52" s="17"/>
      <c r="U52" s="17"/>
      <c r="W52" s="17"/>
      <c r="AC52" s="17"/>
      <c r="AJ52" s="17"/>
      <c r="AK52" s="27"/>
      <c r="AL52" s="28"/>
      <c r="AR52" s="17"/>
    </row>
    <row r="53" spans="1:44" x14ac:dyDescent="0.2">
      <c r="A53" s="42" t="s">
        <v>251</v>
      </c>
      <c r="B53" s="38"/>
      <c r="C53" s="177"/>
      <c r="D53" s="199"/>
      <c r="E53" s="186"/>
      <c r="F53" s="163"/>
      <c r="G53" s="163"/>
      <c r="H53" s="18">
        <v>0.5</v>
      </c>
      <c r="I53" s="18">
        <v>0.5</v>
      </c>
      <c r="J53" s="18">
        <v>1</v>
      </c>
      <c r="K53" s="18">
        <v>1</v>
      </c>
      <c r="L53" s="17" t="s">
        <v>187</v>
      </c>
      <c r="M53" s="71"/>
      <c r="N53" s="17"/>
      <c r="O53" s="158"/>
      <c r="R53" s="71"/>
      <c r="S53" s="17"/>
      <c r="U53" s="17"/>
      <c r="W53" s="17"/>
      <c r="AC53" s="17"/>
      <c r="AJ53" s="17"/>
      <c r="AK53" s="27"/>
      <c r="AL53" s="28"/>
      <c r="AR53" s="17"/>
    </row>
    <row r="54" spans="1:44" x14ac:dyDescent="0.2">
      <c r="A54" s="42" t="s">
        <v>252</v>
      </c>
      <c r="B54" s="42"/>
      <c r="C54" s="177"/>
      <c r="D54" s="199"/>
      <c r="E54" s="186"/>
      <c r="F54" s="163"/>
      <c r="G54" s="163"/>
      <c r="H54" s="18">
        <v>0.5</v>
      </c>
      <c r="I54" s="18">
        <v>0.5</v>
      </c>
      <c r="J54" s="216" t="s">
        <v>187</v>
      </c>
      <c r="K54" s="18" t="s">
        <v>187</v>
      </c>
      <c r="L54" s="17"/>
      <c r="M54" s="71"/>
      <c r="N54" s="17"/>
      <c r="O54" s="158"/>
      <c r="R54" s="71"/>
      <c r="S54" s="17"/>
      <c r="U54" s="17"/>
      <c r="W54" s="17"/>
      <c r="AC54" s="17"/>
      <c r="AJ54" s="17"/>
      <c r="AK54" s="27"/>
      <c r="AL54" s="28"/>
      <c r="AR54" s="17"/>
    </row>
    <row r="55" spans="1:44" x14ac:dyDescent="0.2">
      <c r="A55" s="42" t="s">
        <v>253</v>
      </c>
      <c r="B55" s="42"/>
      <c r="C55" s="177"/>
      <c r="D55" s="199"/>
      <c r="E55" s="186"/>
      <c r="F55" s="163"/>
      <c r="G55" s="163"/>
      <c r="H55" s="18">
        <v>0.5</v>
      </c>
      <c r="I55" s="18">
        <v>0.5</v>
      </c>
      <c r="J55" s="216" t="s">
        <v>187</v>
      </c>
      <c r="K55" s="18" t="s">
        <v>187</v>
      </c>
      <c r="L55" s="17"/>
      <c r="M55" s="71"/>
      <c r="N55" s="17"/>
      <c r="O55" s="158"/>
      <c r="R55" s="71"/>
      <c r="S55" s="17"/>
      <c r="U55" s="17"/>
      <c r="W55" s="17"/>
      <c r="AC55" s="17"/>
      <c r="AJ55" s="17"/>
      <c r="AK55" s="27"/>
      <c r="AL55" s="28"/>
      <c r="AR55" s="17"/>
    </row>
    <row r="56" spans="1:44" x14ac:dyDescent="0.2">
      <c r="A56" s="42" t="s">
        <v>254</v>
      </c>
      <c r="B56" s="42"/>
      <c r="C56" s="177"/>
      <c r="D56" s="199"/>
      <c r="E56" s="186"/>
      <c r="F56" s="163"/>
      <c r="G56" s="163"/>
      <c r="H56" s="18">
        <v>0.5</v>
      </c>
      <c r="I56" s="18">
        <v>0.5</v>
      </c>
      <c r="J56" s="18">
        <v>0.5</v>
      </c>
      <c r="K56" s="18"/>
      <c r="L56" s="17"/>
      <c r="M56" s="71"/>
      <c r="N56" s="17"/>
      <c r="O56" s="158"/>
      <c r="R56" s="71"/>
      <c r="S56" s="17"/>
      <c r="U56" s="17"/>
      <c r="W56" s="17"/>
      <c r="AC56" s="17"/>
      <c r="AJ56" s="17"/>
      <c r="AK56" s="27"/>
      <c r="AL56" s="28"/>
      <c r="AR56" s="17"/>
    </row>
    <row r="57" spans="1:44" x14ac:dyDescent="0.2">
      <c r="A57" s="50" t="s">
        <v>255</v>
      </c>
      <c r="B57" s="50"/>
      <c r="C57" s="179"/>
      <c r="D57" s="199"/>
      <c r="E57" s="188"/>
      <c r="F57" s="166"/>
      <c r="G57" s="166"/>
      <c r="H57" s="51" t="s">
        <v>187</v>
      </c>
      <c r="I57" s="51"/>
      <c r="J57" s="217" t="s">
        <v>187</v>
      </c>
      <c r="K57" s="51"/>
      <c r="L57" s="52"/>
      <c r="M57" s="74"/>
      <c r="N57" s="52"/>
      <c r="O57" s="161"/>
      <c r="R57" s="74"/>
      <c r="S57" s="52"/>
      <c r="U57" s="52"/>
      <c r="W57" s="52"/>
      <c r="AC57" s="52"/>
      <c r="AJ57" s="52"/>
      <c r="AK57" s="53"/>
      <c r="AL57" s="54"/>
      <c r="AR57" s="52"/>
    </row>
    <row r="58" spans="1:44" x14ac:dyDescent="0.2">
      <c r="A58" s="42" t="s">
        <v>256</v>
      </c>
      <c r="B58" s="42"/>
      <c r="C58" s="177"/>
      <c r="D58" s="199"/>
      <c r="E58" s="186"/>
      <c r="F58" s="163"/>
      <c r="G58" s="163"/>
      <c r="H58" s="18" t="s">
        <v>187</v>
      </c>
      <c r="I58" s="18"/>
      <c r="J58" s="18"/>
      <c r="K58" s="18"/>
      <c r="L58" s="172" t="s">
        <v>187</v>
      </c>
      <c r="M58" s="71"/>
      <c r="N58" s="17"/>
      <c r="O58" s="158"/>
      <c r="R58" s="71"/>
      <c r="S58" s="17"/>
      <c r="U58" s="17"/>
      <c r="W58" s="17"/>
      <c r="AC58" s="17"/>
      <c r="AJ58" s="17"/>
      <c r="AK58" s="27"/>
      <c r="AL58" s="28"/>
      <c r="AR58" s="17"/>
    </row>
    <row r="59" spans="1:44" x14ac:dyDescent="0.2">
      <c r="A59" s="40" t="s">
        <v>257</v>
      </c>
      <c r="B59" s="42"/>
      <c r="C59" s="177"/>
      <c r="D59" s="199"/>
      <c r="E59" s="186"/>
      <c r="F59" s="164"/>
      <c r="G59" s="164"/>
      <c r="H59" s="14"/>
      <c r="I59" s="18"/>
      <c r="J59" s="14"/>
      <c r="K59" s="14"/>
      <c r="L59" s="17"/>
      <c r="M59" s="72"/>
      <c r="N59" s="17"/>
      <c r="O59" s="159"/>
      <c r="R59" s="72"/>
      <c r="S59" s="15"/>
      <c r="U59" s="15"/>
      <c r="W59" s="15"/>
      <c r="AC59" s="15"/>
      <c r="AJ59" s="15"/>
      <c r="AK59" s="27"/>
      <c r="AL59" s="28"/>
      <c r="AR59" s="17"/>
    </row>
    <row r="60" spans="1:44" x14ac:dyDescent="0.2">
      <c r="A60" s="42" t="s">
        <v>258</v>
      </c>
      <c r="B60" s="40"/>
      <c r="C60" s="176"/>
      <c r="D60" s="199"/>
      <c r="E60" s="185"/>
      <c r="F60" s="163"/>
      <c r="G60" s="163"/>
      <c r="H60" s="18">
        <v>3</v>
      </c>
      <c r="I60" s="14"/>
      <c r="J60" s="14"/>
      <c r="K60" s="18"/>
      <c r="L60" s="15"/>
      <c r="M60" s="71"/>
      <c r="N60" s="17"/>
      <c r="O60" s="158"/>
      <c r="R60" s="71"/>
      <c r="S60" s="17"/>
      <c r="U60" s="17"/>
      <c r="W60" s="17"/>
      <c r="AC60" s="17"/>
      <c r="AJ60" s="17"/>
      <c r="AK60" s="41"/>
      <c r="AL60" s="16"/>
      <c r="AR60" s="17"/>
    </row>
    <row r="61" spans="1:44" x14ac:dyDescent="0.2">
      <c r="A61" s="42" t="s">
        <v>259</v>
      </c>
      <c r="B61" s="42"/>
      <c r="C61" s="176"/>
      <c r="D61" s="199"/>
      <c r="E61" s="185"/>
      <c r="F61" s="163"/>
      <c r="G61" s="163"/>
      <c r="H61" s="18">
        <v>1</v>
      </c>
      <c r="I61" s="14"/>
      <c r="J61" s="14"/>
      <c r="K61" s="18"/>
      <c r="L61" s="15"/>
      <c r="M61" s="71"/>
      <c r="N61" s="17"/>
      <c r="O61" s="158"/>
      <c r="R61" s="71"/>
      <c r="S61" s="17"/>
      <c r="U61" s="17"/>
      <c r="W61" s="17"/>
      <c r="AC61" s="17"/>
      <c r="AJ61" s="17"/>
      <c r="AK61" s="41"/>
      <c r="AL61" s="28">
        <v>1</v>
      </c>
      <c r="AR61" s="17"/>
    </row>
    <row r="62" spans="1:44" x14ac:dyDescent="0.2">
      <c r="A62" s="40" t="s">
        <v>260</v>
      </c>
      <c r="B62" s="55"/>
      <c r="C62" s="176" t="s">
        <v>198</v>
      </c>
      <c r="D62" s="199"/>
      <c r="E62" s="185"/>
      <c r="F62" s="163"/>
      <c r="G62" s="163"/>
      <c r="H62" s="14"/>
      <c r="I62" s="14"/>
      <c r="J62" s="18"/>
      <c r="K62" s="18"/>
      <c r="L62" s="15"/>
      <c r="M62" s="71"/>
      <c r="N62" s="17"/>
      <c r="O62" s="158"/>
      <c r="R62" s="71"/>
      <c r="S62" s="17"/>
      <c r="U62" s="17"/>
      <c r="W62" s="17"/>
      <c r="AC62" s="17"/>
      <c r="AJ62" s="17"/>
      <c r="AK62" s="41"/>
      <c r="AL62" s="77">
        <v>8</v>
      </c>
      <c r="AR62" s="17"/>
    </row>
    <row r="63" spans="1:44" x14ac:dyDescent="0.2">
      <c r="A63" s="42" t="s">
        <v>175</v>
      </c>
      <c r="B63" s="40"/>
      <c r="C63" s="177"/>
      <c r="D63" s="199"/>
      <c r="E63" s="186" t="s">
        <v>187</v>
      </c>
      <c r="F63" s="163">
        <v>12</v>
      </c>
      <c r="G63" s="163"/>
      <c r="H63" s="18"/>
      <c r="I63" s="18"/>
      <c r="J63" s="18"/>
      <c r="K63" s="18">
        <v>3</v>
      </c>
      <c r="L63" s="17"/>
      <c r="M63" s="71"/>
      <c r="N63" s="17"/>
      <c r="O63" s="158"/>
      <c r="R63" s="71"/>
      <c r="S63" s="17"/>
      <c r="U63" s="76">
        <v>8</v>
      </c>
      <c r="W63" s="17"/>
      <c r="AC63" s="17"/>
      <c r="AJ63" s="17"/>
      <c r="AK63" s="27"/>
      <c r="AL63" s="28"/>
      <c r="AR63" s="17"/>
    </row>
    <row r="64" spans="1:44" x14ac:dyDescent="0.2">
      <c r="A64" s="42" t="s">
        <v>118</v>
      </c>
      <c r="B64" s="42"/>
      <c r="C64" s="177"/>
      <c r="D64" s="199"/>
      <c r="E64" s="186" t="s">
        <v>187</v>
      </c>
      <c r="F64" s="163">
        <v>4</v>
      </c>
      <c r="G64" s="163">
        <v>6</v>
      </c>
      <c r="H64" s="18"/>
      <c r="I64" s="18"/>
      <c r="J64" s="18"/>
      <c r="K64" s="18">
        <v>0.5</v>
      </c>
      <c r="L64" s="17"/>
      <c r="M64" s="71"/>
      <c r="N64" s="17"/>
      <c r="O64" s="158"/>
      <c r="R64" s="71"/>
      <c r="S64" s="17"/>
      <c r="U64" s="76">
        <v>8</v>
      </c>
      <c r="W64" s="17"/>
      <c r="AC64" s="17"/>
      <c r="AJ64" s="17"/>
      <c r="AK64" s="56"/>
      <c r="AL64" s="28">
        <v>2</v>
      </c>
      <c r="AR64" s="17"/>
    </row>
    <row r="65" spans="1:44" x14ac:dyDescent="0.2">
      <c r="A65" s="42" t="s">
        <v>176</v>
      </c>
      <c r="B65" s="42"/>
      <c r="C65" s="177"/>
      <c r="D65" s="199"/>
      <c r="E65" s="186" t="s">
        <v>187</v>
      </c>
      <c r="F65" s="163"/>
      <c r="G65" s="163">
        <v>6</v>
      </c>
      <c r="H65" s="18"/>
      <c r="I65" s="18"/>
      <c r="J65" s="18"/>
      <c r="K65" s="18" t="s">
        <v>187</v>
      </c>
      <c r="L65" s="17"/>
      <c r="M65" s="71"/>
      <c r="N65" s="17"/>
      <c r="O65" s="158">
        <v>4</v>
      </c>
      <c r="R65" s="71"/>
      <c r="S65" s="17"/>
      <c r="U65" s="76"/>
      <c r="W65" s="17"/>
      <c r="AC65" s="17"/>
      <c r="AJ65" s="17"/>
      <c r="AK65" s="56"/>
      <c r="AL65" s="28">
        <v>2</v>
      </c>
      <c r="AR65" s="17"/>
    </row>
    <row r="66" spans="1:44" x14ac:dyDescent="0.2">
      <c r="A66" s="42" t="s">
        <v>177</v>
      </c>
      <c r="B66" s="42"/>
      <c r="C66" s="177"/>
      <c r="D66" s="199"/>
      <c r="E66" s="186" t="s">
        <v>187</v>
      </c>
      <c r="F66" s="163"/>
      <c r="G66" s="163">
        <v>4</v>
      </c>
      <c r="H66" s="18"/>
      <c r="I66" s="18"/>
      <c r="J66" s="18"/>
      <c r="K66" s="18" t="s">
        <v>187</v>
      </c>
      <c r="L66" s="17"/>
      <c r="M66" s="71"/>
      <c r="N66" s="17"/>
      <c r="O66" s="158">
        <v>4</v>
      </c>
      <c r="R66" s="71"/>
      <c r="S66" s="17"/>
      <c r="U66" s="76"/>
      <c r="W66" s="17"/>
      <c r="AC66" s="17"/>
      <c r="AF66">
        <v>1</v>
      </c>
      <c r="AJ66" s="17"/>
      <c r="AK66" s="56"/>
      <c r="AL66" s="28">
        <v>2</v>
      </c>
      <c r="AR66" s="17"/>
    </row>
    <row r="67" spans="1:44" x14ac:dyDescent="0.2">
      <c r="A67" s="42" t="s">
        <v>178</v>
      </c>
      <c r="B67" s="42"/>
      <c r="C67" s="180" t="s">
        <v>210</v>
      </c>
      <c r="D67" s="199"/>
      <c r="E67" s="189"/>
      <c r="F67" s="163">
        <v>4</v>
      </c>
      <c r="G67" s="163"/>
      <c r="H67" s="18"/>
      <c r="I67" s="18"/>
      <c r="J67" s="18" t="s">
        <v>187</v>
      </c>
      <c r="K67" s="18">
        <v>0.5</v>
      </c>
      <c r="L67" s="17"/>
      <c r="M67" s="71"/>
      <c r="N67" s="17"/>
      <c r="O67" s="158"/>
      <c r="R67" s="71"/>
      <c r="S67" s="17"/>
      <c r="U67" s="76">
        <v>3</v>
      </c>
      <c r="W67" s="17"/>
      <c r="AC67" s="17"/>
      <c r="AJ67" s="17"/>
      <c r="AK67" s="56"/>
      <c r="AL67" s="28"/>
      <c r="AR67" s="17"/>
    </row>
    <row r="68" spans="1:44" x14ac:dyDescent="0.2">
      <c r="A68" s="42" t="s">
        <v>179</v>
      </c>
      <c r="B68" s="42"/>
      <c r="C68" s="177"/>
      <c r="D68" s="199"/>
      <c r="E68" s="186"/>
      <c r="F68" s="163">
        <v>4</v>
      </c>
      <c r="G68" s="163"/>
      <c r="H68" s="18">
        <v>0.5</v>
      </c>
      <c r="I68" s="18"/>
      <c r="J68" s="18">
        <v>1</v>
      </c>
      <c r="K68" s="18" t="s">
        <v>187</v>
      </c>
      <c r="L68" s="17">
        <v>2</v>
      </c>
      <c r="M68" s="71"/>
      <c r="N68" s="17"/>
      <c r="O68" s="158">
        <v>3</v>
      </c>
      <c r="R68" s="71"/>
      <c r="S68" s="17"/>
      <c r="U68" s="76">
        <v>6</v>
      </c>
      <c r="W68" s="17"/>
      <c r="AC68" s="17"/>
      <c r="AF68">
        <v>1</v>
      </c>
      <c r="AJ68" s="17"/>
      <c r="AK68" s="56"/>
      <c r="AL68" s="28"/>
      <c r="AR68" s="17"/>
    </row>
    <row r="69" spans="1:44" x14ac:dyDescent="0.2">
      <c r="A69" s="42" t="s">
        <v>180</v>
      </c>
      <c r="B69" s="42"/>
      <c r="C69" s="177"/>
      <c r="D69" s="199"/>
      <c r="E69" s="186"/>
      <c r="F69" s="163"/>
      <c r="G69" s="163" t="s">
        <v>187</v>
      </c>
      <c r="H69" s="18"/>
      <c r="I69" s="18"/>
      <c r="J69" s="48"/>
      <c r="K69" s="18"/>
      <c r="L69" s="17"/>
      <c r="M69" s="71"/>
      <c r="N69" s="17"/>
      <c r="O69" s="158"/>
      <c r="R69" s="71"/>
      <c r="S69" s="17"/>
      <c r="U69" s="17"/>
      <c r="W69" s="17"/>
      <c r="AC69" s="17"/>
      <c r="AF69">
        <v>1</v>
      </c>
      <c r="AJ69" s="17"/>
      <c r="AK69" s="56"/>
      <c r="AL69" s="28"/>
      <c r="AR69" s="17"/>
    </row>
    <row r="70" spans="1:44" x14ac:dyDescent="0.2">
      <c r="A70" s="42" t="s">
        <v>181</v>
      </c>
      <c r="B70" s="42"/>
      <c r="C70" s="177"/>
      <c r="D70" s="199"/>
      <c r="E70" s="186"/>
      <c r="F70" s="163"/>
      <c r="G70" s="163"/>
      <c r="H70" s="18"/>
      <c r="I70" s="18"/>
      <c r="J70" s="48"/>
      <c r="K70" s="18">
        <v>1</v>
      </c>
      <c r="L70" s="17"/>
      <c r="M70" s="71"/>
      <c r="N70" s="17"/>
      <c r="O70" s="158"/>
      <c r="R70" s="71"/>
      <c r="S70" s="17"/>
      <c r="U70" s="17"/>
      <c r="W70" s="17"/>
      <c r="AC70" s="17"/>
      <c r="AJ70" s="17"/>
      <c r="AK70" s="56"/>
      <c r="AL70" s="28"/>
      <c r="AR70" s="17"/>
    </row>
    <row r="71" spans="1:44" x14ac:dyDescent="0.2">
      <c r="A71" s="42" t="s">
        <v>182</v>
      </c>
      <c r="B71" s="42"/>
      <c r="C71" s="177"/>
      <c r="D71" s="199"/>
      <c r="E71" s="186"/>
      <c r="F71" s="163"/>
      <c r="G71" s="163"/>
      <c r="H71" s="18"/>
      <c r="I71" s="18"/>
      <c r="J71" s="18"/>
      <c r="K71" s="18"/>
      <c r="L71" s="17">
        <v>1.5</v>
      </c>
      <c r="M71" s="71"/>
      <c r="N71" s="17"/>
      <c r="O71" s="158"/>
      <c r="R71" s="71"/>
      <c r="S71" s="17"/>
      <c r="U71" s="17"/>
      <c r="W71" s="17"/>
      <c r="AC71" s="17"/>
      <c r="AJ71" s="17"/>
      <c r="AK71" s="56"/>
      <c r="AL71" s="28"/>
      <c r="AR71" s="17"/>
    </row>
    <row r="72" spans="1:44" x14ac:dyDescent="0.2">
      <c r="A72" s="42" t="s">
        <v>183</v>
      </c>
      <c r="B72" s="42"/>
      <c r="C72" s="177"/>
      <c r="D72" s="199"/>
      <c r="E72" s="186"/>
      <c r="F72" s="163"/>
      <c r="G72" s="163"/>
      <c r="H72" s="18"/>
      <c r="I72" s="18"/>
      <c r="J72" s="18"/>
      <c r="K72" s="18"/>
      <c r="L72" s="17">
        <v>0.5</v>
      </c>
      <c r="M72" s="71"/>
      <c r="N72" s="17"/>
      <c r="O72" s="158"/>
      <c r="R72" s="71"/>
      <c r="S72" s="17"/>
      <c r="U72" s="17"/>
      <c r="W72" s="17"/>
      <c r="AC72" s="17"/>
      <c r="AJ72" s="17"/>
      <c r="AK72" s="56"/>
      <c r="AL72" s="28"/>
      <c r="AR72" s="17"/>
    </row>
    <row r="73" spans="1:44" x14ac:dyDescent="0.2">
      <c r="A73" s="42" t="s">
        <v>184</v>
      </c>
      <c r="B73" s="42"/>
      <c r="C73" s="177"/>
      <c r="D73" s="199"/>
      <c r="E73" s="186"/>
      <c r="F73" s="163">
        <v>2</v>
      </c>
      <c r="G73" s="167"/>
      <c r="H73" s="18"/>
      <c r="I73" s="18"/>
      <c r="J73" s="18"/>
      <c r="K73" s="18" t="s">
        <v>187</v>
      </c>
      <c r="L73" s="17">
        <v>1.5</v>
      </c>
      <c r="M73" s="71"/>
      <c r="N73" s="17"/>
      <c r="O73" s="162"/>
      <c r="R73" s="75"/>
      <c r="S73" s="57"/>
      <c r="U73" s="57"/>
      <c r="W73" s="57"/>
      <c r="AC73" s="57"/>
      <c r="AJ73" s="57"/>
      <c r="AK73" s="56"/>
      <c r="AL73" s="28"/>
      <c r="AR73" s="17"/>
    </row>
    <row r="74" spans="1:44" x14ac:dyDescent="0.2">
      <c r="A74" s="42" t="s">
        <v>185</v>
      </c>
      <c r="B74" s="26"/>
      <c r="C74" s="177"/>
      <c r="D74" s="199"/>
      <c r="E74" s="186"/>
      <c r="F74" s="163"/>
      <c r="G74" s="163">
        <v>8</v>
      </c>
      <c r="H74" s="18"/>
      <c r="I74" s="18"/>
      <c r="J74" s="18"/>
      <c r="K74" s="18"/>
      <c r="L74" s="17"/>
      <c r="M74" s="71"/>
      <c r="N74" s="17"/>
      <c r="O74" s="158"/>
      <c r="R74" s="71">
        <v>6</v>
      </c>
      <c r="S74" s="17"/>
      <c r="U74" s="17"/>
      <c r="W74" s="17"/>
      <c r="AC74" s="17"/>
      <c r="AJ74" s="17"/>
      <c r="AK74" s="27"/>
      <c r="AL74" s="28"/>
      <c r="AR74" s="17"/>
    </row>
    <row r="75" spans="1:44" x14ac:dyDescent="0.2">
      <c r="A75" s="42" t="s">
        <v>186</v>
      </c>
      <c r="B75" s="42"/>
      <c r="C75" s="177"/>
      <c r="D75" s="199"/>
      <c r="E75" s="186"/>
      <c r="F75" s="163"/>
      <c r="G75" s="163"/>
      <c r="H75" s="18"/>
      <c r="I75" s="18"/>
      <c r="J75" s="18"/>
      <c r="K75" s="18"/>
      <c r="L75" s="17">
        <v>2</v>
      </c>
      <c r="M75" s="71"/>
      <c r="N75" s="17"/>
      <c r="O75" s="158"/>
      <c r="R75" s="71"/>
      <c r="S75" s="17"/>
      <c r="U75" s="17"/>
      <c r="W75" s="17"/>
      <c r="AC75" s="17"/>
      <c r="AJ75" s="17"/>
      <c r="AK75" s="56"/>
      <c r="AL75" s="28"/>
      <c r="AR75" s="17"/>
    </row>
    <row r="76" spans="1:44" x14ac:dyDescent="0.2">
      <c r="A76" s="42" t="s">
        <v>190</v>
      </c>
      <c r="B76" s="42"/>
      <c r="C76" s="177"/>
      <c r="D76" s="199"/>
      <c r="E76" s="186"/>
      <c r="F76" s="163"/>
      <c r="G76" s="163"/>
      <c r="H76" s="18"/>
      <c r="I76" s="18"/>
      <c r="J76" s="18"/>
      <c r="K76" s="18"/>
      <c r="L76" s="17">
        <v>2</v>
      </c>
      <c r="M76" s="71"/>
      <c r="N76" s="17"/>
      <c r="O76" s="158"/>
      <c r="R76" s="71"/>
      <c r="S76" s="17"/>
      <c r="U76" s="17"/>
      <c r="W76" s="17"/>
      <c r="AC76" s="17"/>
      <c r="AJ76" s="17"/>
      <c r="AK76" s="56"/>
      <c r="AL76" s="28"/>
      <c r="AR76" s="17"/>
    </row>
    <row r="77" spans="1:44" x14ac:dyDescent="0.2">
      <c r="A77" s="42" t="s">
        <v>191</v>
      </c>
      <c r="B77" s="42"/>
      <c r="C77" s="177"/>
      <c r="D77" s="199"/>
      <c r="E77" s="186"/>
      <c r="F77" s="163"/>
      <c r="G77" s="163"/>
      <c r="H77" s="18"/>
      <c r="I77" s="18"/>
      <c r="J77" s="18"/>
      <c r="K77" s="18"/>
      <c r="L77" s="17">
        <v>2</v>
      </c>
      <c r="M77" s="71"/>
      <c r="N77" s="17"/>
      <c r="O77" s="158"/>
      <c r="R77" s="71"/>
      <c r="S77" s="17"/>
      <c r="U77" s="17"/>
      <c r="W77" s="17"/>
      <c r="AC77" s="17"/>
      <c r="AJ77" s="17"/>
      <c r="AK77" s="56"/>
      <c r="AL77" s="28"/>
      <c r="AR77" s="17"/>
    </row>
    <row r="78" spans="1:44" x14ac:dyDescent="0.2">
      <c r="A78" s="42" t="s">
        <v>248</v>
      </c>
      <c r="B78" s="42"/>
      <c r="C78" s="177"/>
      <c r="D78" s="199"/>
      <c r="E78" s="186"/>
      <c r="F78" s="163"/>
      <c r="G78" s="163">
        <v>1</v>
      </c>
      <c r="H78" s="18"/>
      <c r="I78" s="18"/>
      <c r="J78" s="18" t="s">
        <v>187</v>
      </c>
      <c r="K78" s="18"/>
      <c r="L78" s="17">
        <v>2</v>
      </c>
      <c r="M78" s="71"/>
      <c r="N78" s="17"/>
      <c r="O78" s="158">
        <v>2</v>
      </c>
      <c r="R78" s="71"/>
      <c r="S78" s="17"/>
      <c r="U78" s="17"/>
      <c r="W78" s="17"/>
      <c r="AC78" s="17"/>
      <c r="AJ78" s="17"/>
      <c r="AK78" s="56"/>
      <c r="AL78" s="28"/>
      <c r="AR78" s="17"/>
    </row>
    <row r="79" spans="1:44" x14ac:dyDescent="0.2">
      <c r="A79" s="42" t="s">
        <v>144</v>
      </c>
      <c r="B79" s="42"/>
      <c r="C79" s="177"/>
      <c r="D79" s="199"/>
      <c r="E79" s="186"/>
      <c r="F79" s="163">
        <v>3</v>
      </c>
      <c r="G79" s="163">
        <v>1</v>
      </c>
      <c r="H79" s="18"/>
      <c r="I79" s="18"/>
      <c r="J79" s="18" t="s">
        <v>187</v>
      </c>
      <c r="K79" s="18">
        <v>0.5</v>
      </c>
      <c r="L79" s="17" t="s">
        <v>187</v>
      </c>
      <c r="M79" s="71"/>
      <c r="N79" s="17"/>
      <c r="O79" s="158"/>
      <c r="R79" s="71"/>
      <c r="S79" s="17"/>
      <c r="U79" s="17"/>
      <c r="W79" s="17"/>
      <c r="AC79" s="17"/>
      <c r="AJ79" s="17"/>
      <c r="AK79" s="27"/>
      <c r="AL79" s="28"/>
      <c r="AR79" s="17"/>
    </row>
    <row r="80" spans="1:44" x14ac:dyDescent="0.2">
      <c r="A80" s="42" t="s">
        <v>145</v>
      </c>
      <c r="B80" s="42"/>
      <c r="C80" s="177"/>
      <c r="D80" s="199"/>
      <c r="E80" s="186"/>
      <c r="F80" s="163">
        <v>3</v>
      </c>
      <c r="G80" s="163"/>
      <c r="H80" s="18"/>
      <c r="I80" s="18"/>
      <c r="J80" s="18"/>
      <c r="K80" s="18">
        <v>0.5</v>
      </c>
      <c r="L80" s="17"/>
      <c r="M80" s="71"/>
      <c r="N80" s="17"/>
      <c r="O80" s="158"/>
      <c r="R80" s="71"/>
      <c r="S80" s="17"/>
      <c r="U80" s="17"/>
      <c r="W80" s="17"/>
      <c r="AC80" s="17"/>
      <c r="AJ80" s="17"/>
      <c r="AK80" s="56"/>
      <c r="AL80" s="28"/>
      <c r="AR80" s="17"/>
    </row>
    <row r="81" spans="1:44" x14ac:dyDescent="0.2">
      <c r="A81" s="40" t="s">
        <v>146</v>
      </c>
      <c r="B81" s="42"/>
      <c r="C81" s="177"/>
      <c r="D81" s="199"/>
      <c r="E81" s="186"/>
      <c r="F81" s="163"/>
      <c r="G81" s="163"/>
      <c r="H81" s="18"/>
      <c r="I81" s="18"/>
      <c r="J81" s="18" t="s">
        <v>187</v>
      </c>
      <c r="K81" s="18"/>
      <c r="L81" s="17"/>
      <c r="M81" s="71"/>
      <c r="N81" s="17"/>
      <c r="O81" s="158"/>
      <c r="R81" s="71"/>
      <c r="S81" s="17"/>
      <c r="U81" s="17"/>
      <c r="W81" s="17"/>
      <c r="AC81" s="17"/>
      <c r="AJ81" s="17"/>
      <c r="AK81" s="27"/>
      <c r="AL81" s="28"/>
      <c r="AR81" s="17"/>
    </row>
    <row r="82" spans="1:44" x14ac:dyDescent="0.2">
      <c r="A82" s="42" t="s">
        <v>147</v>
      </c>
      <c r="B82" s="40"/>
      <c r="C82" s="177"/>
      <c r="D82" s="199"/>
      <c r="E82" s="186"/>
      <c r="F82" s="163"/>
      <c r="G82" s="163"/>
      <c r="H82" s="18">
        <v>3</v>
      </c>
      <c r="I82" s="18"/>
      <c r="J82" s="18">
        <v>3</v>
      </c>
      <c r="K82" s="18">
        <v>1</v>
      </c>
      <c r="L82" s="17"/>
      <c r="M82" s="71"/>
      <c r="N82" s="17"/>
      <c r="O82" s="158"/>
      <c r="R82" s="71"/>
      <c r="S82" s="17"/>
      <c r="U82" s="17"/>
      <c r="W82" s="17"/>
      <c r="AC82" s="17"/>
      <c r="AJ82" s="17"/>
      <c r="AK82" s="27"/>
      <c r="AL82" s="28"/>
      <c r="AR82" s="17"/>
    </row>
    <row r="83" spans="1:44" x14ac:dyDescent="0.2">
      <c r="A83" s="42" t="s">
        <v>148</v>
      </c>
      <c r="B83" s="42"/>
      <c r="C83" s="177"/>
      <c r="D83" s="199"/>
      <c r="E83" s="186"/>
      <c r="F83" s="163"/>
      <c r="G83" s="163"/>
      <c r="H83" s="18">
        <v>3</v>
      </c>
      <c r="I83" s="18"/>
      <c r="J83" s="18">
        <v>3</v>
      </c>
      <c r="K83" s="18">
        <v>1</v>
      </c>
      <c r="L83" s="17"/>
      <c r="M83" s="71"/>
      <c r="N83" s="17"/>
      <c r="O83" s="158"/>
      <c r="R83" s="71"/>
      <c r="S83" s="17"/>
      <c r="U83" s="17"/>
      <c r="W83" s="17"/>
      <c r="AC83" s="17"/>
      <c r="AJ83" s="17"/>
      <c r="AK83" s="56"/>
      <c r="AL83" s="28"/>
      <c r="AR83" s="17"/>
    </row>
    <row r="84" spans="1:44" x14ac:dyDescent="0.2">
      <c r="A84" s="42" t="s">
        <v>149</v>
      </c>
      <c r="B84" s="42"/>
      <c r="C84" s="177"/>
      <c r="D84" s="199"/>
      <c r="E84" s="186"/>
      <c r="F84" s="163"/>
      <c r="G84" s="163"/>
      <c r="H84" s="18">
        <v>1</v>
      </c>
      <c r="I84" s="18"/>
      <c r="J84" s="18"/>
      <c r="K84" s="18"/>
      <c r="L84" s="17"/>
      <c r="M84" s="71"/>
      <c r="N84" s="17"/>
      <c r="O84" s="158"/>
      <c r="R84" s="71"/>
      <c r="S84" s="17"/>
      <c r="U84" s="17"/>
      <c r="W84" s="17"/>
      <c r="AC84" s="17"/>
      <c r="AJ84" s="17"/>
      <c r="AK84" s="27"/>
      <c r="AL84" s="28"/>
      <c r="AR84" s="17"/>
    </row>
    <row r="85" spans="1:44" x14ac:dyDescent="0.2">
      <c r="A85" s="42" t="s">
        <v>150</v>
      </c>
      <c r="B85" s="42"/>
      <c r="C85" s="177"/>
      <c r="D85" s="199"/>
      <c r="E85" s="186"/>
      <c r="F85" s="163"/>
      <c r="G85" s="163"/>
      <c r="H85" s="18">
        <v>1</v>
      </c>
      <c r="I85" s="18"/>
      <c r="J85" s="18" t="s">
        <v>187</v>
      </c>
      <c r="K85" s="18"/>
      <c r="L85" s="17"/>
      <c r="M85" s="71"/>
      <c r="N85" s="17"/>
      <c r="O85" s="158"/>
      <c r="R85" s="71"/>
      <c r="S85" s="17"/>
      <c r="U85" s="17"/>
      <c r="W85" s="17"/>
      <c r="AC85" s="17"/>
      <c r="AJ85" s="17"/>
      <c r="AK85" s="27"/>
      <c r="AL85" s="28"/>
      <c r="AR85" s="17"/>
    </row>
    <row r="86" spans="1:44" x14ac:dyDescent="0.2">
      <c r="A86" s="42" t="s">
        <v>151</v>
      </c>
      <c r="B86" s="42"/>
      <c r="C86" s="177"/>
      <c r="D86" s="199"/>
      <c r="E86" s="186"/>
      <c r="F86" s="163"/>
      <c r="G86" s="163"/>
      <c r="H86" s="18">
        <v>4</v>
      </c>
      <c r="I86" s="18"/>
      <c r="J86" s="18">
        <v>2</v>
      </c>
      <c r="K86" s="18">
        <v>1</v>
      </c>
      <c r="L86" s="17"/>
      <c r="M86" s="71"/>
      <c r="N86" s="17"/>
      <c r="O86" s="158"/>
      <c r="R86" s="71"/>
      <c r="S86" s="17"/>
      <c r="U86" s="17"/>
      <c r="W86" s="17"/>
      <c r="AC86" s="17"/>
      <c r="AJ86" s="17"/>
      <c r="AK86" s="27"/>
      <c r="AL86" s="28"/>
      <c r="AR86" s="17"/>
    </row>
    <row r="87" spans="1:44" x14ac:dyDescent="0.2">
      <c r="A87" s="42" t="s">
        <v>152</v>
      </c>
      <c r="B87" s="42"/>
      <c r="C87" s="177"/>
      <c r="D87" s="199"/>
      <c r="E87" s="186"/>
      <c r="F87" s="163"/>
      <c r="G87" s="163"/>
      <c r="H87" s="18" t="s">
        <v>187</v>
      </c>
      <c r="I87" s="18"/>
      <c r="J87" s="18">
        <v>0.5</v>
      </c>
      <c r="K87" s="18"/>
      <c r="L87" s="17">
        <v>12</v>
      </c>
      <c r="M87" s="71"/>
      <c r="N87" s="17"/>
      <c r="O87" s="158"/>
      <c r="R87" s="71"/>
      <c r="S87" s="17"/>
      <c r="U87" s="17"/>
      <c r="W87" s="17"/>
      <c r="AC87" s="17"/>
      <c r="AJ87" s="17"/>
      <c r="AK87" s="27"/>
      <c r="AL87" s="28">
        <v>4</v>
      </c>
      <c r="AR87" s="17"/>
    </row>
    <row r="88" spans="1:44" x14ac:dyDescent="0.2">
      <c r="A88" s="42" t="s">
        <v>153</v>
      </c>
      <c r="B88" s="42"/>
      <c r="C88" s="177"/>
      <c r="D88" s="199"/>
      <c r="E88" s="186"/>
      <c r="F88" s="163"/>
      <c r="G88" s="163"/>
      <c r="H88" s="18">
        <v>1</v>
      </c>
      <c r="I88" s="18"/>
      <c r="J88" s="18"/>
      <c r="K88" s="18"/>
      <c r="L88" s="17"/>
      <c r="M88" s="71"/>
      <c r="N88" s="17"/>
      <c r="O88" s="158"/>
      <c r="R88" s="71"/>
      <c r="S88" s="17"/>
      <c r="U88" s="17"/>
      <c r="W88" s="17"/>
      <c r="AC88" s="17"/>
      <c r="AJ88" s="17"/>
      <c r="AK88" s="27"/>
      <c r="AL88" s="28">
        <v>1</v>
      </c>
      <c r="AR88" s="17"/>
    </row>
    <row r="89" spans="1:44" x14ac:dyDescent="0.2">
      <c r="A89" s="42" t="s">
        <v>154</v>
      </c>
      <c r="B89" s="42"/>
      <c r="C89" s="177"/>
      <c r="D89" s="199"/>
      <c r="E89" s="186"/>
      <c r="F89" s="163"/>
      <c r="G89" s="163"/>
      <c r="H89" s="18">
        <v>1</v>
      </c>
      <c r="I89" s="18"/>
      <c r="J89" s="18"/>
      <c r="K89" s="18"/>
      <c r="L89" s="17"/>
      <c r="M89" s="71"/>
      <c r="N89" s="17"/>
      <c r="O89" s="158"/>
      <c r="R89" s="71"/>
      <c r="S89" s="17"/>
      <c r="U89" s="17"/>
      <c r="W89" s="17"/>
      <c r="AC89" s="17"/>
      <c r="AJ89" s="17"/>
      <c r="AK89" s="27"/>
      <c r="AL89" s="28"/>
      <c r="AR89" s="17"/>
    </row>
    <row r="90" spans="1:44" x14ac:dyDescent="0.2">
      <c r="A90" s="42" t="s">
        <v>155</v>
      </c>
      <c r="B90" s="42"/>
      <c r="C90" s="177"/>
      <c r="D90" s="199"/>
      <c r="E90" s="186"/>
      <c r="F90" s="163"/>
      <c r="G90" s="163"/>
      <c r="H90" s="18"/>
      <c r="I90" s="18">
        <v>3</v>
      </c>
      <c r="J90" s="18"/>
      <c r="K90" s="18"/>
      <c r="L90" s="17"/>
      <c r="M90" s="71"/>
      <c r="N90" s="17"/>
      <c r="O90" s="158"/>
      <c r="R90" s="71"/>
      <c r="S90" s="17"/>
      <c r="U90" s="17"/>
      <c r="W90" s="17"/>
      <c r="AC90" s="17"/>
      <c r="AJ90" s="17"/>
      <c r="AK90" s="27"/>
      <c r="AL90" s="28"/>
      <c r="AR90" s="17"/>
    </row>
    <row r="91" spans="1:44" x14ac:dyDescent="0.2">
      <c r="A91" s="40" t="s">
        <v>37</v>
      </c>
      <c r="B91" s="40"/>
      <c r="C91" s="177">
        <v>27</v>
      </c>
      <c r="D91" s="199"/>
      <c r="E91" s="186">
        <v>33</v>
      </c>
      <c r="F91" s="163">
        <f>SUM(F32:F89)</f>
        <v>37</v>
      </c>
      <c r="G91" s="163">
        <f>SUM(G32:G89)</f>
        <v>34</v>
      </c>
      <c r="H91" s="18">
        <f>SUM(H32:H89)</f>
        <v>30.5</v>
      </c>
      <c r="I91" s="18">
        <f>SUM(I32:I90)</f>
        <v>10.5</v>
      </c>
      <c r="J91" s="45">
        <f>SUM(J32:J89)</f>
        <v>26</v>
      </c>
      <c r="K91" s="45">
        <f>SUM(K32:K89)</f>
        <v>17</v>
      </c>
      <c r="L91" s="17">
        <f>SUM(L32:L89)</f>
        <v>25.5</v>
      </c>
      <c r="M91" s="71">
        <f t="shared" ref="M91:N91" si="0">SUM(M32:M89)</f>
        <v>0</v>
      </c>
      <c r="N91" s="17">
        <f t="shared" si="0"/>
        <v>0</v>
      </c>
      <c r="O91" s="158">
        <f t="shared" ref="O91" si="1">SUM(O32:O89)</f>
        <v>30</v>
      </c>
      <c r="R91" s="71">
        <f t="shared" ref="R91:S91" si="2">SUM(R32:R89)</f>
        <v>12</v>
      </c>
      <c r="S91" s="17">
        <f t="shared" si="2"/>
        <v>0</v>
      </c>
      <c r="U91" s="17">
        <f t="shared" ref="U91" si="3">SUM(U32:U89)</f>
        <v>25</v>
      </c>
      <c r="W91" s="17">
        <f t="shared" ref="W91" si="4">SUM(W32:W89)</f>
        <v>8</v>
      </c>
      <c r="AC91" s="17">
        <f t="shared" ref="AC91:AF91" si="5">SUM(AC32:AC89)</f>
        <v>8</v>
      </c>
      <c r="AD91" s="17">
        <f t="shared" si="5"/>
        <v>0</v>
      </c>
      <c r="AE91" s="17">
        <f t="shared" si="5"/>
        <v>0</v>
      </c>
      <c r="AF91" s="17">
        <f t="shared" si="5"/>
        <v>9</v>
      </c>
      <c r="AJ91" s="17">
        <f t="shared" ref="AJ91:AL91" si="6">SUM(AJ32:AJ89)</f>
        <v>8</v>
      </c>
      <c r="AK91" s="17">
        <f t="shared" si="6"/>
        <v>3</v>
      </c>
      <c r="AL91" s="17">
        <f t="shared" si="6"/>
        <v>24</v>
      </c>
      <c r="AR91" s="17">
        <f t="shared" ref="AR91" si="7">SUM(AR32:AR89)</f>
        <v>0</v>
      </c>
    </row>
    <row r="92" spans="1:44" x14ac:dyDescent="0.2">
      <c r="A92" s="49" t="s">
        <v>46</v>
      </c>
      <c r="B92" s="58">
        <f>SUM(G91:N91)+19</f>
        <v>162.5</v>
      </c>
      <c r="C92" s="177"/>
      <c r="D92" s="199"/>
      <c r="E92" s="186"/>
      <c r="F92" s="163"/>
      <c r="G92" s="163"/>
      <c r="H92" s="18"/>
      <c r="I92" s="18"/>
      <c r="J92" s="18"/>
      <c r="K92" s="18"/>
      <c r="L92" s="17"/>
      <c r="M92" s="71"/>
      <c r="N92" s="17"/>
      <c r="O92" s="158"/>
      <c r="R92" s="71"/>
      <c r="S92" s="17"/>
      <c r="U92" s="17"/>
      <c r="W92" s="17"/>
      <c r="AC92" s="17"/>
      <c r="AJ92" s="17"/>
      <c r="AK92" s="27"/>
      <c r="AL92" s="28"/>
      <c r="AR92" s="17"/>
    </row>
    <row r="93" spans="1:44" x14ac:dyDescent="0.2">
      <c r="A93" s="49"/>
      <c r="B93" s="59" t="s">
        <v>187</v>
      </c>
      <c r="C93" s="177"/>
      <c r="D93" s="199"/>
      <c r="E93" s="186"/>
      <c r="F93" s="163"/>
      <c r="G93" s="163"/>
      <c r="H93" s="18"/>
      <c r="I93" s="18"/>
      <c r="J93" s="18"/>
      <c r="K93" s="18"/>
      <c r="L93" s="17"/>
      <c r="M93" s="71"/>
      <c r="N93" s="17"/>
      <c r="O93" s="158"/>
      <c r="R93" s="71"/>
      <c r="S93" s="17"/>
      <c r="U93" s="17"/>
      <c r="W93" s="17"/>
      <c r="AC93" s="17"/>
      <c r="AJ93" s="17"/>
      <c r="AK93" s="27"/>
      <c r="AL93" s="28"/>
      <c r="AR93" s="17"/>
    </row>
    <row r="94" spans="1:44" x14ac:dyDescent="0.2">
      <c r="A94" s="49"/>
      <c r="B94" s="59"/>
      <c r="C94" s="177"/>
      <c r="D94" s="199"/>
      <c r="E94" s="186"/>
      <c r="F94" s="163"/>
      <c r="G94" s="163"/>
      <c r="H94" s="18"/>
      <c r="I94" s="18"/>
      <c r="J94" s="18"/>
      <c r="K94" s="18"/>
      <c r="L94" s="17"/>
      <c r="M94" s="71"/>
      <c r="N94" s="17"/>
      <c r="O94" s="158"/>
      <c r="R94" s="71"/>
      <c r="S94" s="17"/>
      <c r="U94" s="17"/>
      <c r="W94" s="17"/>
      <c r="AC94" s="17"/>
      <c r="AJ94" s="17"/>
      <c r="AK94" s="27"/>
      <c r="AL94" s="28"/>
      <c r="AR94" s="17"/>
    </row>
    <row r="95" spans="1:44" x14ac:dyDescent="0.2">
      <c r="A95" s="47" t="s">
        <v>47</v>
      </c>
      <c r="B95" s="58">
        <f>SUM(C95:N95)</f>
        <v>63</v>
      </c>
      <c r="C95" s="177">
        <v>6</v>
      </c>
      <c r="D95" s="218" t="s">
        <v>294</v>
      </c>
      <c r="E95" s="186" t="s">
        <v>187</v>
      </c>
      <c r="F95" s="163">
        <v>6</v>
      </c>
      <c r="G95" s="163" t="s">
        <v>187</v>
      </c>
      <c r="H95" s="18">
        <v>12</v>
      </c>
      <c r="I95" s="18">
        <v>0</v>
      </c>
      <c r="J95" s="18">
        <v>0</v>
      </c>
      <c r="K95" s="18">
        <v>12</v>
      </c>
      <c r="L95" s="17">
        <v>24</v>
      </c>
      <c r="M95" s="71">
        <v>3</v>
      </c>
      <c r="N95" s="17"/>
      <c r="O95" s="219" t="s">
        <v>187</v>
      </c>
      <c r="R95" s="71"/>
      <c r="S95" s="17"/>
      <c r="U95" s="17"/>
      <c r="W95" s="17"/>
      <c r="AC95" s="17"/>
      <c r="AJ95" s="17"/>
      <c r="AK95" s="27"/>
      <c r="AL95" s="28">
        <v>8</v>
      </c>
      <c r="AR95" s="17"/>
    </row>
    <row r="96" spans="1:44" x14ac:dyDescent="0.2">
      <c r="A96" s="49" t="s">
        <v>48</v>
      </c>
      <c r="B96" s="59"/>
      <c r="C96" s="177"/>
      <c r="D96" s="199"/>
      <c r="E96" s="186"/>
      <c r="F96" s="163"/>
      <c r="G96" s="163"/>
      <c r="H96" s="18"/>
      <c r="I96" s="18"/>
      <c r="J96" s="18"/>
      <c r="K96" s="18"/>
      <c r="L96" s="17"/>
      <c r="M96" s="71"/>
      <c r="N96" s="17"/>
      <c r="O96" s="158"/>
      <c r="R96" s="71"/>
      <c r="S96" s="17"/>
      <c r="U96" s="17"/>
      <c r="W96" s="17"/>
      <c r="AC96" s="17"/>
      <c r="AJ96" s="17"/>
      <c r="AK96" s="27"/>
      <c r="AL96" s="28"/>
      <c r="AR96" s="17"/>
    </row>
    <row r="97" spans="1:44" x14ac:dyDescent="0.2">
      <c r="A97" s="40" t="s">
        <v>49</v>
      </c>
      <c r="B97" s="49"/>
      <c r="C97" s="177"/>
      <c r="D97" s="199"/>
      <c r="E97" s="186"/>
      <c r="F97" s="163"/>
      <c r="G97" s="163"/>
      <c r="H97" s="18"/>
      <c r="I97" s="18"/>
      <c r="J97" s="18"/>
      <c r="K97" s="18"/>
      <c r="L97" s="17"/>
      <c r="M97" s="71"/>
      <c r="N97" s="17"/>
      <c r="O97" s="158"/>
      <c r="R97" s="71"/>
      <c r="S97" s="17"/>
      <c r="U97" s="17"/>
      <c r="W97" s="17"/>
      <c r="AC97" s="17"/>
      <c r="AJ97" s="17"/>
      <c r="AK97" s="27"/>
      <c r="AL97" s="28"/>
      <c r="AR97" s="17"/>
    </row>
    <row r="98" spans="1:44" x14ac:dyDescent="0.2">
      <c r="A98" s="40" t="s">
        <v>50</v>
      </c>
      <c r="B98" s="49"/>
      <c r="C98" s="177"/>
      <c r="D98" s="199">
        <v>40</v>
      </c>
      <c r="E98" s="186" t="s">
        <v>51</v>
      </c>
      <c r="F98" s="163"/>
      <c r="G98" s="163"/>
      <c r="H98" s="18"/>
      <c r="I98" s="18"/>
      <c r="J98" s="18" t="s">
        <v>187</v>
      </c>
      <c r="K98" s="18"/>
      <c r="L98" s="17"/>
      <c r="M98" s="71"/>
      <c r="N98" s="17"/>
      <c r="O98" s="158">
        <v>4</v>
      </c>
      <c r="R98" s="71"/>
      <c r="S98" s="17"/>
      <c r="U98" s="17"/>
      <c r="W98" s="17" t="s">
        <v>187</v>
      </c>
      <c r="AC98" s="17" t="s">
        <v>187</v>
      </c>
      <c r="AJ98" s="17" t="s">
        <v>187</v>
      </c>
      <c r="AK98" s="27"/>
      <c r="AL98" s="28"/>
      <c r="AR98" s="17"/>
    </row>
    <row r="99" spans="1:44" x14ac:dyDescent="0.2">
      <c r="A99" s="40" t="s">
        <v>52</v>
      </c>
      <c r="B99" s="40"/>
      <c r="C99" s="177" t="s">
        <v>53</v>
      </c>
      <c r="D99" s="199"/>
      <c r="E99" s="186" t="s">
        <v>54</v>
      </c>
      <c r="F99" s="163"/>
      <c r="G99" s="163">
        <v>5</v>
      </c>
      <c r="H99" s="18"/>
      <c r="I99" s="18"/>
      <c r="J99" s="18" t="s">
        <v>187</v>
      </c>
      <c r="K99" s="18"/>
      <c r="L99" s="17"/>
      <c r="M99" s="71"/>
      <c r="N99" s="17"/>
      <c r="O99" s="158" t="s">
        <v>187</v>
      </c>
      <c r="R99" s="71"/>
      <c r="S99" s="17"/>
      <c r="U99" s="17"/>
      <c r="W99" s="17" t="s">
        <v>187</v>
      </c>
      <c r="AC99" s="17" t="s">
        <v>187</v>
      </c>
      <c r="AJ99" s="17" t="s">
        <v>187</v>
      </c>
      <c r="AK99" s="27">
        <v>40</v>
      </c>
      <c r="AL99" s="28">
        <v>3</v>
      </c>
      <c r="AR99" s="17"/>
    </row>
    <row r="100" spans="1:44" x14ac:dyDescent="0.2">
      <c r="A100" s="40" t="s">
        <v>55</v>
      </c>
      <c r="B100" s="40"/>
      <c r="C100" s="177" t="s">
        <v>56</v>
      </c>
      <c r="D100" s="199"/>
      <c r="E100" s="186" t="s">
        <v>187</v>
      </c>
      <c r="F100" s="163" t="s">
        <v>187</v>
      </c>
      <c r="G100" s="163"/>
      <c r="H100" s="18"/>
      <c r="I100" s="18"/>
      <c r="J100" s="18" t="s">
        <v>187</v>
      </c>
      <c r="K100" s="18" t="s">
        <v>187</v>
      </c>
      <c r="L100" s="17"/>
      <c r="M100" s="71"/>
      <c r="N100" s="17"/>
      <c r="O100" s="158"/>
      <c r="R100" s="71"/>
      <c r="S100" s="17"/>
      <c r="U100" s="17">
        <v>3</v>
      </c>
      <c r="W100" s="17"/>
      <c r="AC100" s="17"/>
      <c r="AJ100" s="17"/>
      <c r="AK100" s="27"/>
      <c r="AL100" s="28"/>
      <c r="AR100" s="17"/>
    </row>
    <row r="101" spans="1:44" x14ac:dyDescent="0.2">
      <c r="A101" s="40" t="s">
        <v>57</v>
      </c>
      <c r="B101" s="40"/>
      <c r="C101" s="177"/>
      <c r="D101" s="199"/>
      <c r="E101" s="186" t="s">
        <v>58</v>
      </c>
      <c r="F101" s="163"/>
      <c r="G101" s="163"/>
      <c r="H101" s="18" t="s">
        <v>187</v>
      </c>
      <c r="I101" s="18"/>
      <c r="J101" s="18" t="s">
        <v>187</v>
      </c>
      <c r="K101" s="18"/>
      <c r="L101" s="17"/>
      <c r="M101" s="71">
        <v>30</v>
      </c>
      <c r="N101" s="17"/>
      <c r="O101" s="158"/>
      <c r="R101" s="71"/>
      <c r="S101" s="17"/>
      <c r="U101" s="17"/>
      <c r="W101" s="17"/>
      <c r="AC101" s="17"/>
      <c r="AJ101" s="17"/>
      <c r="AK101" s="27"/>
      <c r="AL101" s="28"/>
      <c r="AR101" s="17"/>
    </row>
    <row r="102" spans="1:44" x14ac:dyDescent="0.2">
      <c r="A102" s="40" t="s">
        <v>59</v>
      </c>
      <c r="B102" s="40"/>
      <c r="C102" s="177" t="s">
        <v>60</v>
      </c>
      <c r="D102" s="199"/>
      <c r="E102" s="186"/>
      <c r="F102" s="163"/>
      <c r="G102" s="163"/>
      <c r="H102" s="18" t="s">
        <v>187</v>
      </c>
      <c r="I102" s="18">
        <v>0</v>
      </c>
      <c r="J102" s="18"/>
      <c r="K102" s="18"/>
      <c r="L102" s="17"/>
      <c r="M102" s="71"/>
      <c r="N102" s="17"/>
      <c r="O102" s="158"/>
      <c r="R102" s="71"/>
      <c r="S102" s="17">
        <v>6</v>
      </c>
      <c r="U102" s="17"/>
      <c r="W102" s="17"/>
      <c r="AC102" s="17"/>
      <c r="AJ102" s="17"/>
      <c r="AK102" s="27"/>
      <c r="AL102" s="28"/>
      <c r="AR102" s="17"/>
    </row>
    <row r="103" spans="1:44" x14ac:dyDescent="0.2">
      <c r="A103" s="42" t="s">
        <v>61</v>
      </c>
      <c r="B103" s="40"/>
      <c r="C103" s="177"/>
      <c r="D103" s="199"/>
      <c r="E103" s="186"/>
      <c r="F103" s="163"/>
      <c r="G103" s="163"/>
      <c r="H103" s="18"/>
      <c r="I103" s="18"/>
      <c r="J103" s="18"/>
      <c r="K103" s="18"/>
      <c r="L103" s="17"/>
      <c r="M103" s="71"/>
      <c r="N103" s="17"/>
      <c r="O103" s="158"/>
      <c r="R103" s="71"/>
      <c r="S103" s="17"/>
      <c r="U103" s="17"/>
      <c r="W103" s="17"/>
      <c r="AC103" s="17"/>
      <c r="AJ103" s="17"/>
      <c r="AK103" s="27"/>
      <c r="AL103" s="28"/>
      <c r="AR103" s="17"/>
    </row>
    <row r="104" spans="1:44" x14ac:dyDescent="0.2">
      <c r="A104" s="42" t="s">
        <v>62</v>
      </c>
      <c r="B104" s="42"/>
      <c r="C104" s="177"/>
      <c r="D104" s="199"/>
      <c r="E104" s="186"/>
      <c r="F104" s="163"/>
      <c r="G104" s="163"/>
      <c r="H104" s="18" t="s">
        <v>187</v>
      </c>
      <c r="I104" s="18" t="s">
        <v>187</v>
      </c>
      <c r="J104" s="18"/>
      <c r="K104" s="18"/>
      <c r="L104" s="17"/>
      <c r="M104" s="71"/>
      <c r="N104" s="17"/>
      <c r="O104" s="158"/>
      <c r="R104" s="71"/>
      <c r="S104" s="17"/>
      <c r="U104" s="17"/>
      <c r="W104" s="17"/>
      <c r="AC104" s="17"/>
      <c r="AJ104" s="17"/>
      <c r="AK104" s="27"/>
      <c r="AL104" s="28"/>
      <c r="AR104" s="17"/>
    </row>
    <row r="105" spans="1:44" x14ac:dyDescent="0.2">
      <c r="A105" s="42" t="s">
        <v>63</v>
      </c>
      <c r="B105" s="42"/>
      <c r="C105" s="177"/>
      <c r="D105" s="199"/>
      <c r="E105" s="186"/>
      <c r="F105" s="163"/>
      <c r="G105" s="163"/>
      <c r="H105" s="18"/>
      <c r="I105" s="18" t="s">
        <v>187</v>
      </c>
      <c r="J105" s="18"/>
      <c r="K105" s="18"/>
      <c r="L105" s="17"/>
      <c r="M105" s="71"/>
      <c r="N105" s="17"/>
      <c r="O105" s="158"/>
      <c r="R105" s="71"/>
      <c r="S105" s="17"/>
      <c r="U105" s="17"/>
      <c r="W105" s="17"/>
      <c r="AC105" s="17"/>
      <c r="AJ105" s="17"/>
      <c r="AK105" s="27"/>
      <c r="AL105" s="28"/>
      <c r="AR105" s="17"/>
    </row>
    <row r="106" spans="1:44" x14ac:dyDescent="0.2">
      <c r="A106" s="42" t="s">
        <v>64</v>
      </c>
      <c r="B106" s="42"/>
      <c r="C106" s="177"/>
      <c r="D106" s="199"/>
      <c r="E106" s="186"/>
      <c r="F106" s="163"/>
      <c r="G106" s="163"/>
      <c r="H106" s="18"/>
      <c r="I106" s="216" t="s">
        <v>187</v>
      </c>
      <c r="J106" s="18"/>
      <c r="K106" s="18"/>
      <c r="L106" s="17"/>
      <c r="M106" s="71"/>
      <c r="N106" s="17"/>
      <c r="O106" s="158"/>
      <c r="R106" s="71"/>
      <c r="S106" s="17"/>
      <c r="U106" s="17"/>
      <c r="W106" s="17"/>
      <c r="AC106" s="17"/>
      <c r="AJ106" s="17"/>
      <c r="AK106" s="27"/>
      <c r="AL106" s="28"/>
      <c r="AR106" s="17"/>
    </row>
    <row r="107" spans="1:44" x14ac:dyDescent="0.2">
      <c r="A107" s="42" t="s">
        <v>65</v>
      </c>
      <c r="B107" s="42"/>
      <c r="C107" s="177"/>
      <c r="D107" s="199"/>
      <c r="E107" s="186"/>
      <c r="F107" s="163"/>
      <c r="G107" s="163"/>
      <c r="H107" s="18"/>
      <c r="I107" s="216" t="s">
        <v>187</v>
      </c>
      <c r="J107" s="18"/>
      <c r="K107" s="18"/>
      <c r="L107" s="17"/>
      <c r="M107" s="71"/>
      <c r="N107" s="17"/>
      <c r="O107" s="158"/>
      <c r="R107" s="71"/>
      <c r="S107" s="17"/>
      <c r="U107" s="17"/>
      <c r="W107" s="17"/>
      <c r="AC107" s="17"/>
      <c r="AJ107" s="17"/>
      <c r="AK107" s="27"/>
      <c r="AL107" s="28"/>
      <c r="AR107" s="17"/>
    </row>
    <row r="108" spans="1:44" x14ac:dyDescent="0.2">
      <c r="A108" s="42" t="s">
        <v>83</v>
      </c>
      <c r="B108" s="42"/>
      <c r="C108" s="177"/>
      <c r="D108" s="199"/>
      <c r="E108" s="186"/>
      <c r="F108" s="163"/>
      <c r="G108" s="163"/>
      <c r="H108" s="18"/>
      <c r="I108" s="216" t="s">
        <v>187</v>
      </c>
      <c r="J108" s="18"/>
      <c r="K108" s="18"/>
      <c r="L108" s="17"/>
      <c r="M108" s="71"/>
      <c r="N108" s="17"/>
      <c r="O108" s="158"/>
      <c r="R108" s="71"/>
      <c r="S108" s="17"/>
      <c r="U108" s="17"/>
      <c r="W108" s="17"/>
      <c r="AC108" s="17"/>
      <c r="AJ108" s="17"/>
      <c r="AK108" s="27"/>
      <c r="AL108" s="28"/>
      <c r="AR108" s="17"/>
    </row>
    <row r="109" spans="1:44" x14ac:dyDescent="0.2">
      <c r="A109" s="42" t="s">
        <v>84</v>
      </c>
      <c r="B109" s="42"/>
      <c r="C109" s="177"/>
      <c r="D109" s="199"/>
      <c r="E109" s="186"/>
      <c r="F109" s="163"/>
      <c r="G109" s="163"/>
      <c r="H109" s="18"/>
      <c r="I109" s="216" t="s">
        <v>187</v>
      </c>
      <c r="J109" s="18"/>
      <c r="K109" s="18"/>
      <c r="L109" s="17"/>
      <c r="M109" s="71"/>
      <c r="N109" s="17"/>
      <c r="O109" s="158"/>
      <c r="R109" s="71"/>
      <c r="S109" s="17"/>
      <c r="U109" s="17"/>
      <c r="W109" s="17"/>
      <c r="AC109" s="17"/>
      <c r="AJ109" s="17"/>
      <c r="AK109" s="27"/>
      <c r="AL109" s="28"/>
      <c r="AR109" s="17"/>
    </row>
    <row r="110" spans="1:44" x14ac:dyDescent="0.2">
      <c r="A110" s="42" t="s">
        <v>85</v>
      </c>
      <c r="B110" s="42"/>
      <c r="C110" s="177"/>
      <c r="D110" s="199"/>
      <c r="E110" s="186"/>
      <c r="F110" s="163"/>
      <c r="G110" s="163"/>
      <c r="H110" s="18"/>
      <c r="I110" s="18"/>
      <c r="J110" s="18"/>
      <c r="K110" s="18"/>
      <c r="L110" s="17"/>
      <c r="M110" s="71"/>
      <c r="N110" s="17"/>
      <c r="O110" s="158"/>
      <c r="R110" s="71"/>
      <c r="S110" s="17"/>
      <c r="U110" s="17"/>
      <c r="W110" s="17"/>
      <c r="AC110" s="17"/>
      <c r="AJ110" s="17"/>
      <c r="AK110" s="27"/>
      <c r="AL110" s="28"/>
      <c r="AR110" s="17"/>
    </row>
    <row r="111" spans="1:44" x14ac:dyDescent="0.2">
      <c r="A111" s="40" t="s">
        <v>86</v>
      </c>
      <c r="B111" s="40"/>
      <c r="C111" s="177"/>
      <c r="D111" s="199"/>
      <c r="E111" s="186"/>
      <c r="F111" s="163"/>
      <c r="G111" s="163"/>
      <c r="H111" s="18"/>
      <c r="I111" s="18"/>
      <c r="J111" s="18"/>
      <c r="K111" s="18"/>
      <c r="L111" s="17"/>
      <c r="M111" s="71"/>
      <c r="N111" s="17"/>
      <c r="O111" s="158"/>
      <c r="R111" s="71"/>
      <c r="S111" s="17"/>
      <c r="U111" s="17"/>
      <c r="W111" s="17"/>
      <c r="AC111" s="17"/>
      <c r="AJ111" s="17"/>
      <c r="AK111" s="27"/>
      <c r="AL111" s="28"/>
      <c r="AR111" s="17"/>
    </row>
    <row r="112" spans="1:44" x14ac:dyDescent="0.2">
      <c r="A112" s="42" t="s">
        <v>87</v>
      </c>
      <c r="B112" s="40"/>
      <c r="C112" s="177"/>
      <c r="D112" s="199"/>
      <c r="E112" s="186"/>
      <c r="F112" s="163"/>
      <c r="G112" s="163"/>
      <c r="H112" s="18" t="s">
        <v>187</v>
      </c>
      <c r="I112" s="18" t="s">
        <v>187</v>
      </c>
      <c r="J112" s="18"/>
      <c r="K112" s="18"/>
      <c r="L112" s="17"/>
      <c r="M112" s="71"/>
      <c r="N112" s="17"/>
      <c r="O112" s="158"/>
      <c r="R112" s="71"/>
      <c r="S112" s="17"/>
      <c r="U112" s="17"/>
      <c r="W112" s="17"/>
      <c r="AC112" s="17"/>
      <c r="AJ112" s="17"/>
      <c r="AK112" s="27"/>
      <c r="AL112" s="28"/>
      <c r="AR112" s="17"/>
    </row>
    <row r="113" spans="1:44" x14ac:dyDescent="0.2">
      <c r="A113" s="42" t="s">
        <v>88</v>
      </c>
      <c r="B113" s="42"/>
      <c r="C113" s="177"/>
      <c r="D113" s="199"/>
      <c r="E113" s="186"/>
      <c r="F113" s="163"/>
      <c r="G113" s="163"/>
      <c r="H113" s="18" t="s">
        <v>187</v>
      </c>
      <c r="I113" s="18">
        <v>1</v>
      </c>
      <c r="J113" s="18"/>
      <c r="K113" s="18"/>
      <c r="L113" s="17"/>
      <c r="M113" s="71"/>
      <c r="N113" s="17"/>
      <c r="O113" s="158"/>
      <c r="R113" s="71"/>
      <c r="S113" s="17"/>
      <c r="U113" s="17"/>
      <c r="W113" s="17"/>
      <c r="AC113" s="17"/>
      <c r="AJ113" s="17"/>
      <c r="AK113" s="27"/>
      <c r="AL113" s="28"/>
      <c r="AR113" s="17"/>
    </row>
    <row r="114" spans="1:44" x14ac:dyDescent="0.2">
      <c r="A114" s="42" t="s">
        <v>89</v>
      </c>
      <c r="B114" s="42"/>
      <c r="C114" s="177"/>
      <c r="D114" s="199"/>
      <c r="E114" s="186"/>
      <c r="F114" s="163"/>
      <c r="G114" s="163"/>
      <c r="H114" s="18" t="s">
        <v>187</v>
      </c>
      <c r="I114" s="18">
        <v>3</v>
      </c>
      <c r="J114" s="18"/>
      <c r="K114" s="18"/>
      <c r="L114" s="17"/>
      <c r="M114" s="71"/>
      <c r="N114" s="17"/>
      <c r="O114" s="158"/>
      <c r="R114" s="71"/>
      <c r="S114" s="17"/>
      <c r="U114" s="17"/>
      <c r="W114" s="17"/>
      <c r="AC114" s="17"/>
      <c r="AJ114" s="17"/>
      <c r="AK114" s="27"/>
      <c r="AL114" s="28"/>
      <c r="AR114" s="17"/>
    </row>
    <row r="115" spans="1:44" x14ac:dyDescent="0.2">
      <c r="A115" s="42" t="s">
        <v>90</v>
      </c>
      <c r="B115" s="42"/>
      <c r="C115" s="177"/>
      <c r="D115" s="199"/>
      <c r="E115" s="186"/>
      <c r="F115" s="163"/>
      <c r="G115" s="163"/>
      <c r="H115" s="18" t="s">
        <v>187</v>
      </c>
      <c r="I115" s="18">
        <v>3</v>
      </c>
      <c r="J115" s="18"/>
      <c r="K115" s="18"/>
      <c r="L115" s="17"/>
      <c r="M115" s="71"/>
      <c r="N115" s="17"/>
      <c r="O115" s="158"/>
      <c r="R115" s="71"/>
      <c r="S115" s="17"/>
      <c r="U115" s="17"/>
      <c r="W115" s="17"/>
      <c r="AC115" s="17"/>
      <c r="AJ115" s="17"/>
      <c r="AK115" s="27"/>
      <c r="AL115" s="28"/>
      <c r="AR115" s="17"/>
    </row>
    <row r="116" spans="1:44" x14ac:dyDescent="0.2">
      <c r="A116" s="42" t="s">
        <v>140</v>
      </c>
      <c r="B116" s="42"/>
      <c r="C116" s="177"/>
      <c r="D116" s="199"/>
      <c r="E116" s="186"/>
      <c r="F116" s="163"/>
      <c r="G116" s="163"/>
      <c r="H116" s="18" t="s">
        <v>187</v>
      </c>
      <c r="I116" s="18">
        <v>3</v>
      </c>
      <c r="J116" s="18"/>
      <c r="K116" s="18"/>
      <c r="L116" s="17"/>
      <c r="M116" s="71"/>
      <c r="N116" s="17"/>
      <c r="O116" s="158"/>
      <c r="R116" s="71"/>
      <c r="S116" s="17">
        <v>6</v>
      </c>
      <c r="U116" s="17"/>
      <c r="W116" s="17"/>
      <c r="AC116" s="17"/>
      <c r="AJ116" s="17"/>
      <c r="AK116" s="27"/>
      <c r="AL116" s="28"/>
      <c r="AR116" s="17"/>
    </row>
    <row r="117" spans="1:44" x14ac:dyDescent="0.2">
      <c r="A117" s="42" t="s">
        <v>141</v>
      </c>
      <c r="B117" s="42"/>
      <c r="C117" s="177"/>
      <c r="D117" s="199"/>
      <c r="E117" s="186"/>
      <c r="F117" s="163"/>
      <c r="G117" s="163"/>
      <c r="H117" s="18"/>
      <c r="I117" s="18">
        <v>3</v>
      </c>
      <c r="J117" s="18"/>
      <c r="K117" s="18"/>
      <c r="L117" s="17"/>
      <c r="M117" s="71"/>
      <c r="N117" s="17"/>
      <c r="O117" s="158"/>
      <c r="R117" s="71"/>
      <c r="S117" s="17"/>
      <c r="U117" s="17"/>
      <c r="W117" s="17"/>
      <c r="AC117" s="17"/>
      <c r="AJ117" s="17"/>
      <c r="AK117" s="27"/>
      <c r="AL117" s="28"/>
      <c r="AR117" s="17"/>
    </row>
    <row r="118" spans="1:44" x14ac:dyDescent="0.2">
      <c r="A118" s="42" t="s">
        <v>161</v>
      </c>
      <c r="B118" s="42"/>
      <c r="C118" s="177"/>
      <c r="D118" s="199"/>
      <c r="E118" s="186"/>
      <c r="F118" s="163"/>
      <c r="G118" s="163"/>
      <c r="H118" s="18"/>
      <c r="I118" s="18">
        <v>2</v>
      </c>
      <c r="J118" s="18"/>
      <c r="K118" s="18"/>
      <c r="L118" s="17"/>
      <c r="M118" s="71"/>
      <c r="N118" s="17"/>
      <c r="O118" s="158"/>
      <c r="R118" s="71"/>
      <c r="S118" s="17"/>
      <c r="U118" s="17"/>
      <c r="W118" s="17"/>
      <c r="AC118" s="17"/>
      <c r="AJ118" s="17"/>
      <c r="AK118" s="27"/>
      <c r="AL118" s="28"/>
      <c r="AR118" s="17"/>
    </row>
    <row r="119" spans="1:44" x14ac:dyDescent="0.2">
      <c r="A119" s="42" t="s">
        <v>162</v>
      </c>
      <c r="B119" s="42"/>
      <c r="C119" s="177"/>
      <c r="D119" s="199"/>
      <c r="E119" s="186"/>
      <c r="F119" s="163"/>
      <c r="G119" s="163"/>
      <c r="H119" s="18"/>
      <c r="I119" s="18">
        <v>3</v>
      </c>
      <c r="J119" s="18"/>
      <c r="K119" s="18"/>
      <c r="L119" s="17"/>
      <c r="M119" s="71"/>
      <c r="N119" s="17"/>
      <c r="O119" s="158"/>
      <c r="R119" s="71"/>
      <c r="S119" s="17"/>
      <c r="U119" s="17"/>
      <c r="W119" s="17"/>
      <c r="AC119" s="17"/>
      <c r="AJ119" s="17"/>
      <c r="AK119" s="27"/>
      <c r="AL119" s="28"/>
      <c r="AR119" s="17"/>
    </row>
    <row r="120" spans="1:44" x14ac:dyDescent="0.2">
      <c r="A120" s="40" t="s">
        <v>163</v>
      </c>
      <c r="B120" s="42"/>
      <c r="C120" s="177"/>
      <c r="D120" s="199"/>
      <c r="E120" s="186"/>
      <c r="F120" s="163"/>
      <c r="G120" s="163"/>
      <c r="H120" s="18"/>
      <c r="I120" s="18"/>
      <c r="J120" s="18"/>
      <c r="K120" s="18"/>
      <c r="L120" s="17"/>
      <c r="M120" s="71"/>
      <c r="N120" s="17"/>
      <c r="O120" s="158"/>
      <c r="R120" s="71"/>
      <c r="S120" s="17"/>
      <c r="U120" s="17"/>
      <c r="W120" s="17"/>
      <c r="AC120" s="17"/>
      <c r="AJ120" s="17"/>
      <c r="AK120" s="27"/>
      <c r="AL120" s="28"/>
      <c r="AR120" s="17"/>
    </row>
    <row r="121" spans="1:44" x14ac:dyDescent="0.2">
      <c r="A121" s="42" t="s">
        <v>164</v>
      </c>
      <c r="B121" s="40"/>
      <c r="C121" s="177"/>
      <c r="D121" s="199"/>
      <c r="E121" s="186"/>
      <c r="F121" s="163"/>
      <c r="G121" s="163"/>
      <c r="H121" s="18" t="s">
        <v>187</v>
      </c>
      <c r="I121" s="18"/>
      <c r="J121" s="18"/>
      <c r="K121" s="18"/>
      <c r="L121" s="17">
        <v>2</v>
      </c>
      <c r="M121" s="71"/>
      <c r="N121" s="17"/>
      <c r="O121" s="158"/>
      <c r="R121" s="71"/>
      <c r="S121" s="17"/>
      <c r="U121" s="17"/>
      <c r="W121" s="17"/>
      <c r="AC121" s="17"/>
      <c r="AJ121" s="17"/>
      <c r="AK121" s="27"/>
      <c r="AL121" s="28"/>
      <c r="AR121" s="17"/>
    </row>
    <row r="122" spans="1:44" x14ac:dyDescent="0.2">
      <c r="A122" s="42" t="s">
        <v>165</v>
      </c>
      <c r="B122" s="42"/>
      <c r="C122" s="177"/>
      <c r="D122" s="199"/>
      <c r="E122" s="186"/>
      <c r="F122" s="163"/>
      <c r="G122" s="163"/>
      <c r="H122" s="18" t="s">
        <v>187</v>
      </c>
      <c r="I122" s="18"/>
      <c r="J122" s="18"/>
      <c r="K122" s="18"/>
      <c r="L122" s="17">
        <v>2</v>
      </c>
      <c r="M122" s="71"/>
      <c r="N122" s="17"/>
      <c r="O122" s="158"/>
      <c r="R122" s="71"/>
      <c r="S122" s="17"/>
      <c r="U122" s="17"/>
      <c r="W122" s="17"/>
      <c r="AC122" s="17"/>
      <c r="AJ122" s="17"/>
      <c r="AK122" s="46"/>
      <c r="AL122" s="28"/>
      <c r="AR122" s="17"/>
    </row>
    <row r="123" spans="1:44" x14ac:dyDescent="0.2">
      <c r="A123" s="42" t="s">
        <v>166</v>
      </c>
      <c r="B123" s="42"/>
      <c r="C123" s="177"/>
      <c r="D123" s="199"/>
      <c r="E123" s="186"/>
      <c r="F123" s="163"/>
      <c r="G123" s="163"/>
      <c r="H123" s="18" t="s">
        <v>187</v>
      </c>
      <c r="I123" s="18"/>
      <c r="J123" s="18"/>
      <c r="K123" s="18"/>
      <c r="L123" s="17">
        <v>2</v>
      </c>
      <c r="M123" s="71"/>
      <c r="N123" s="17"/>
      <c r="O123" s="158"/>
      <c r="R123" s="71"/>
      <c r="S123" s="17"/>
      <c r="U123" s="17"/>
      <c r="W123" s="17"/>
      <c r="AC123" s="17"/>
      <c r="AJ123" s="17"/>
      <c r="AK123" s="46"/>
      <c r="AL123" s="28"/>
      <c r="AR123" s="17"/>
    </row>
    <row r="124" spans="1:44" x14ac:dyDescent="0.2">
      <c r="A124" s="42" t="s">
        <v>167</v>
      </c>
      <c r="B124" s="42"/>
      <c r="C124" s="177"/>
      <c r="D124" s="199"/>
      <c r="E124" s="186"/>
      <c r="F124" s="163"/>
      <c r="G124" s="163"/>
      <c r="H124" s="18" t="s">
        <v>187</v>
      </c>
      <c r="I124" s="18"/>
      <c r="J124" s="18"/>
      <c r="K124" s="18"/>
      <c r="L124" s="17">
        <v>2</v>
      </c>
      <c r="M124" s="71"/>
      <c r="N124" s="17"/>
      <c r="O124" s="158"/>
      <c r="R124" s="71"/>
      <c r="S124" s="17"/>
      <c r="U124" s="17"/>
      <c r="W124" s="17"/>
      <c r="AC124" s="17"/>
      <c r="AJ124" s="17"/>
      <c r="AK124" s="46"/>
      <c r="AL124" s="28"/>
      <c r="AR124" s="17"/>
    </row>
    <row r="125" spans="1:44" x14ac:dyDescent="0.2">
      <c r="A125" s="42" t="s">
        <v>168</v>
      </c>
      <c r="B125" s="42"/>
      <c r="C125" s="177"/>
      <c r="D125" s="199"/>
      <c r="E125" s="186"/>
      <c r="F125" s="163"/>
      <c r="G125" s="163"/>
      <c r="H125" s="18" t="s">
        <v>187</v>
      </c>
      <c r="I125" s="18"/>
      <c r="J125" s="18"/>
      <c r="K125" s="18"/>
      <c r="L125" s="17">
        <v>2</v>
      </c>
      <c r="M125" s="71"/>
      <c r="N125" s="17"/>
      <c r="O125" s="158"/>
      <c r="R125" s="71"/>
      <c r="S125" s="17"/>
      <c r="U125" s="17"/>
      <c r="W125" s="17"/>
      <c r="AC125" s="17"/>
      <c r="AJ125" s="17"/>
      <c r="AK125" s="46"/>
      <c r="AL125" s="28"/>
      <c r="AR125" s="17"/>
    </row>
    <row r="126" spans="1:44" x14ac:dyDescent="0.2">
      <c r="A126" s="42" t="s">
        <v>169</v>
      </c>
      <c r="B126" s="42"/>
      <c r="C126" s="177"/>
      <c r="D126" s="199"/>
      <c r="E126" s="186"/>
      <c r="F126" s="163"/>
      <c r="G126" s="163"/>
      <c r="H126" s="18" t="s">
        <v>187</v>
      </c>
      <c r="I126" s="18"/>
      <c r="J126" s="18"/>
      <c r="K126" s="18"/>
      <c r="L126" s="46"/>
      <c r="M126" s="71"/>
      <c r="N126" s="17"/>
      <c r="O126" s="158"/>
      <c r="R126" s="71"/>
      <c r="S126" s="17"/>
      <c r="U126" s="17"/>
      <c r="W126" s="17"/>
      <c r="AC126" s="17"/>
      <c r="AJ126" s="17"/>
      <c r="AK126" s="46"/>
      <c r="AL126" s="28"/>
      <c r="AR126" s="17"/>
    </row>
    <row r="127" spans="1:44" x14ac:dyDescent="0.2">
      <c r="A127" s="42" t="s">
        <v>170</v>
      </c>
      <c r="B127" s="42"/>
      <c r="C127" s="177"/>
      <c r="D127" s="199"/>
      <c r="E127" s="186"/>
      <c r="F127" s="163"/>
      <c r="G127" s="163"/>
      <c r="H127" s="18" t="s">
        <v>187</v>
      </c>
      <c r="I127" s="18"/>
      <c r="J127" s="18"/>
      <c r="K127" s="18"/>
      <c r="L127" s="17"/>
      <c r="M127" s="71"/>
      <c r="N127" s="17"/>
      <c r="O127" s="158"/>
      <c r="R127" s="71"/>
      <c r="S127" s="17"/>
      <c r="U127" s="17"/>
      <c r="W127" s="17"/>
      <c r="AC127" s="17"/>
      <c r="AJ127" s="17"/>
      <c r="AK127" s="27"/>
      <c r="AL127" s="28">
        <v>3</v>
      </c>
      <c r="AR127" s="17"/>
    </row>
    <row r="128" spans="1:44" x14ac:dyDescent="0.2">
      <c r="A128" s="42"/>
      <c r="B128" s="42"/>
      <c r="C128" s="177"/>
      <c r="D128" s="199"/>
      <c r="E128" s="186"/>
      <c r="F128" s="163"/>
      <c r="G128" s="163"/>
      <c r="H128" s="18"/>
      <c r="I128" s="18"/>
      <c r="J128" s="18"/>
      <c r="K128" s="18"/>
      <c r="L128" s="17"/>
      <c r="M128" s="71"/>
      <c r="N128" s="17"/>
      <c r="O128" s="158"/>
      <c r="R128" s="71"/>
      <c r="S128" s="17"/>
      <c r="U128" s="17"/>
      <c r="W128" s="17"/>
      <c r="AC128" s="17"/>
      <c r="AJ128" s="17"/>
      <c r="AK128" s="27"/>
      <c r="AL128" s="28">
        <v>12</v>
      </c>
      <c r="AR128" s="17"/>
    </row>
    <row r="129" spans="1:44" x14ac:dyDescent="0.2">
      <c r="A129" s="26"/>
      <c r="B129" s="42"/>
      <c r="C129" s="177"/>
      <c r="D129" s="199"/>
      <c r="E129" s="186"/>
      <c r="F129" s="163"/>
      <c r="G129" s="163"/>
      <c r="H129" s="18"/>
      <c r="I129" s="18"/>
      <c r="J129" s="18"/>
      <c r="K129" s="18"/>
      <c r="L129" s="17"/>
      <c r="M129" s="71"/>
      <c r="N129" s="17"/>
      <c r="O129" s="158"/>
      <c r="R129" s="71"/>
      <c r="S129" s="17"/>
      <c r="U129" s="17"/>
      <c r="W129" s="17"/>
      <c r="AC129" s="17"/>
      <c r="AJ129" s="17"/>
      <c r="AK129" s="27"/>
      <c r="AL129" s="28"/>
      <c r="AR129" s="17"/>
    </row>
    <row r="130" spans="1:44" x14ac:dyDescent="0.2">
      <c r="A130" s="40" t="s">
        <v>37</v>
      </c>
      <c r="B130" s="42"/>
      <c r="C130" s="177">
        <v>95</v>
      </c>
      <c r="D130" s="199"/>
      <c r="E130" s="186">
        <v>122</v>
      </c>
      <c r="F130" s="163">
        <f>SUM(F98:F129)</f>
        <v>0</v>
      </c>
      <c r="G130" s="163">
        <f>SUM(G98:G129)</f>
        <v>5</v>
      </c>
      <c r="H130" s="18">
        <f>SUM(H98:H129)</f>
        <v>0</v>
      </c>
      <c r="I130" s="18">
        <v>0</v>
      </c>
      <c r="J130" s="18">
        <f>SUM(J98:J129)</f>
        <v>0</v>
      </c>
      <c r="K130" s="18">
        <f>SUM(K98:K129)</f>
        <v>0</v>
      </c>
      <c r="L130" s="17">
        <f>SUM(L98:L129)</f>
        <v>10</v>
      </c>
      <c r="M130" s="71"/>
      <c r="N130" s="17"/>
      <c r="O130" s="158">
        <f>SUM(O98:O129)</f>
        <v>4</v>
      </c>
      <c r="R130" s="71">
        <f>SUM(R98:R129)</f>
        <v>0</v>
      </c>
      <c r="S130" s="17">
        <f>SUM(S98:S129)</f>
        <v>12</v>
      </c>
      <c r="U130" s="17">
        <f>SUM(U98:U129)</f>
        <v>3</v>
      </c>
      <c r="W130" s="17">
        <f>SUM(W98:W129)</f>
        <v>0</v>
      </c>
      <c r="AC130" s="17"/>
      <c r="AJ130" s="17">
        <f>SUM(AJ98:AJ129)</f>
        <v>0</v>
      </c>
      <c r="AK130" s="17">
        <f>SUM(AK98:AK129)</f>
        <v>40</v>
      </c>
      <c r="AL130" s="17">
        <f>SUM(AL98:AL129)</f>
        <v>18</v>
      </c>
      <c r="AR130" s="17">
        <f>SUM(AR98:AR129)</f>
        <v>0</v>
      </c>
    </row>
    <row r="131" spans="1:44" x14ac:dyDescent="0.2">
      <c r="A131" s="49" t="s">
        <v>171</v>
      </c>
      <c r="B131" s="14">
        <f>SUM(C130:N130)</f>
        <v>232</v>
      </c>
      <c r="C131" s="177"/>
      <c r="D131" s="199"/>
      <c r="E131" s="186"/>
      <c r="F131" s="163"/>
      <c r="G131" s="163"/>
      <c r="H131" s="18"/>
      <c r="I131" s="18"/>
      <c r="J131" s="18"/>
      <c r="K131" s="18"/>
      <c r="L131" s="17"/>
      <c r="M131" s="71"/>
      <c r="N131" s="17"/>
      <c r="O131" s="158"/>
      <c r="R131" s="71"/>
      <c r="S131" s="17"/>
      <c r="U131" s="17"/>
      <c r="W131" s="17"/>
      <c r="AC131" s="17"/>
      <c r="AJ131" s="17"/>
      <c r="AK131" s="27"/>
      <c r="AL131" s="28"/>
      <c r="AR131" s="17"/>
    </row>
    <row r="132" spans="1:44" x14ac:dyDescent="0.2">
      <c r="A132" s="40" t="s">
        <v>172</v>
      </c>
      <c r="B132" s="60"/>
      <c r="C132" s="177"/>
      <c r="D132" s="199"/>
      <c r="E132" s="186"/>
      <c r="F132" s="163"/>
      <c r="G132" s="163"/>
      <c r="H132" s="18"/>
      <c r="I132" s="18"/>
      <c r="J132" s="18"/>
      <c r="K132" s="18"/>
      <c r="L132" s="17"/>
      <c r="M132" s="71"/>
      <c r="N132" s="17"/>
      <c r="O132" s="158"/>
      <c r="R132" s="71"/>
      <c r="S132" s="17"/>
      <c r="U132" s="17"/>
      <c r="W132" s="17"/>
      <c r="AC132" s="17"/>
      <c r="AJ132" s="17"/>
      <c r="AK132" s="27"/>
      <c r="AL132" s="28"/>
      <c r="AR132" s="17"/>
    </row>
    <row r="133" spans="1:44" x14ac:dyDescent="0.2">
      <c r="A133" s="40" t="s">
        <v>173</v>
      </c>
      <c r="B133" s="42"/>
      <c r="C133" s="177"/>
      <c r="D133" s="199"/>
      <c r="E133" s="186"/>
      <c r="F133" s="163"/>
      <c r="G133" s="163"/>
      <c r="H133" s="18"/>
      <c r="I133" s="18"/>
      <c r="J133" s="18"/>
      <c r="K133" s="18"/>
      <c r="L133" s="17"/>
      <c r="M133" s="71"/>
      <c r="N133" s="17"/>
      <c r="O133" s="158"/>
      <c r="R133" s="71"/>
      <c r="S133" s="17"/>
      <c r="U133" s="17"/>
      <c r="W133" s="17"/>
      <c r="AC133" s="17"/>
      <c r="AJ133" s="17"/>
      <c r="AK133" s="27"/>
      <c r="AL133" s="28"/>
      <c r="AR133" s="17"/>
    </row>
    <row r="134" spans="1:44" x14ac:dyDescent="0.2">
      <c r="A134" s="42" t="s">
        <v>174</v>
      </c>
      <c r="B134" s="40"/>
      <c r="C134" s="176"/>
      <c r="D134" s="199"/>
      <c r="E134" s="186" t="s">
        <v>66</v>
      </c>
      <c r="F134" s="164"/>
      <c r="G134" s="164"/>
      <c r="H134" s="14"/>
      <c r="I134" s="14"/>
      <c r="J134" s="14"/>
      <c r="K134" s="14"/>
      <c r="L134" s="15"/>
      <c r="M134" s="72"/>
      <c r="N134" s="17"/>
      <c r="O134" s="159"/>
      <c r="R134" s="72"/>
      <c r="S134" s="15"/>
      <c r="U134" s="15"/>
      <c r="W134" s="15"/>
      <c r="AC134" s="15"/>
      <c r="AJ134" s="15"/>
      <c r="AK134" s="41"/>
      <c r="AL134" s="28">
        <v>2</v>
      </c>
      <c r="AR134" s="17"/>
    </row>
    <row r="135" spans="1:44" ht="45" x14ac:dyDescent="0.2">
      <c r="A135" s="42" t="s">
        <v>67</v>
      </c>
      <c r="B135" s="42"/>
      <c r="C135" s="181" t="s">
        <v>68</v>
      </c>
      <c r="D135" s="199"/>
      <c r="E135" s="190" t="s">
        <v>69</v>
      </c>
      <c r="F135" s="163">
        <v>12</v>
      </c>
      <c r="G135" s="163">
        <v>12</v>
      </c>
      <c r="H135" s="18"/>
      <c r="I135" s="18" t="s">
        <v>187</v>
      </c>
      <c r="J135" s="18"/>
      <c r="K135" s="18" t="s">
        <v>187</v>
      </c>
      <c r="L135" s="17" t="s">
        <v>187</v>
      </c>
      <c r="M135" s="71">
        <v>8</v>
      </c>
      <c r="N135" s="17"/>
      <c r="O135" s="158">
        <v>4</v>
      </c>
      <c r="R135" s="71">
        <v>6</v>
      </c>
      <c r="S135" s="17">
        <v>1</v>
      </c>
      <c r="U135" s="17">
        <v>6</v>
      </c>
      <c r="W135" s="17">
        <v>6</v>
      </c>
      <c r="AC135" s="17">
        <v>6</v>
      </c>
      <c r="AJ135" s="17">
        <v>6</v>
      </c>
      <c r="AK135" s="56"/>
      <c r="AL135" s="28">
        <v>2</v>
      </c>
      <c r="AR135" s="17"/>
    </row>
    <row r="136" spans="1:44" x14ac:dyDescent="0.2">
      <c r="A136" s="42" t="s">
        <v>70</v>
      </c>
      <c r="B136" s="42"/>
      <c r="C136" s="177"/>
      <c r="D136" s="199"/>
      <c r="E136" s="190" t="s">
        <v>71</v>
      </c>
      <c r="F136" s="163">
        <v>3</v>
      </c>
      <c r="G136" s="163">
        <v>3</v>
      </c>
      <c r="H136" s="18" t="s">
        <v>187</v>
      </c>
      <c r="I136" s="18" t="s">
        <v>187</v>
      </c>
      <c r="J136" s="18" t="s">
        <v>187</v>
      </c>
      <c r="K136" s="18" t="s">
        <v>187</v>
      </c>
      <c r="L136" s="17" t="s">
        <v>187</v>
      </c>
      <c r="M136" s="71"/>
      <c r="N136" s="17"/>
      <c r="O136" s="158"/>
      <c r="R136" s="71"/>
      <c r="S136" s="17">
        <v>1</v>
      </c>
      <c r="U136" s="17"/>
      <c r="W136" s="17"/>
      <c r="AC136" s="17"/>
      <c r="AJ136" s="17"/>
      <c r="AK136" s="56"/>
      <c r="AL136" s="28">
        <v>2</v>
      </c>
      <c r="AR136" s="17"/>
    </row>
    <row r="137" spans="1:44" x14ac:dyDescent="0.2">
      <c r="A137" s="42"/>
      <c r="B137" s="42"/>
      <c r="C137" s="177"/>
      <c r="D137" s="199"/>
      <c r="E137" s="189"/>
      <c r="F137" s="163"/>
      <c r="G137" s="163"/>
      <c r="H137" s="18" t="s">
        <v>187</v>
      </c>
      <c r="I137" s="18"/>
      <c r="J137" s="18"/>
      <c r="K137" s="18"/>
      <c r="L137" s="17"/>
      <c r="M137" s="71"/>
      <c r="N137" s="17"/>
      <c r="O137" s="158"/>
      <c r="R137" s="71"/>
      <c r="S137" s="17"/>
      <c r="U137" s="17"/>
      <c r="W137" s="17"/>
      <c r="AC137" s="17"/>
      <c r="AJ137" s="17"/>
      <c r="AK137" s="56"/>
      <c r="AL137" s="28"/>
      <c r="AR137" s="17"/>
    </row>
    <row r="138" spans="1:44" x14ac:dyDescent="0.2">
      <c r="A138" s="40" t="s">
        <v>72</v>
      </c>
      <c r="B138" s="42"/>
      <c r="C138" s="176"/>
      <c r="D138" s="199"/>
      <c r="E138" s="186"/>
      <c r="F138" s="163"/>
      <c r="G138" s="163"/>
      <c r="H138" s="18"/>
      <c r="I138" s="14"/>
      <c r="J138" s="18"/>
      <c r="K138" s="18"/>
      <c r="L138" s="17"/>
      <c r="M138" s="71"/>
      <c r="N138" s="17"/>
      <c r="O138" s="158"/>
      <c r="R138" s="71"/>
      <c r="S138" s="17"/>
      <c r="U138" s="17"/>
      <c r="W138" s="17"/>
      <c r="AC138" s="17"/>
      <c r="AJ138" s="17"/>
      <c r="AK138" s="56"/>
      <c r="AL138" s="28"/>
      <c r="AR138" s="17"/>
    </row>
    <row r="139" spans="1:44" x14ac:dyDescent="0.2">
      <c r="A139" s="42" t="s">
        <v>211</v>
      </c>
      <c r="B139" s="40"/>
      <c r="C139" s="182" t="s">
        <v>212</v>
      </c>
      <c r="D139" s="199"/>
      <c r="E139" s="185"/>
      <c r="F139" s="164"/>
      <c r="G139" s="164"/>
      <c r="H139" s="14"/>
      <c r="I139" s="14" t="s">
        <v>187</v>
      </c>
      <c r="J139" s="14"/>
      <c r="K139" s="14"/>
      <c r="L139" s="15"/>
      <c r="M139" s="72"/>
      <c r="N139" s="17">
        <v>12</v>
      </c>
      <c r="O139" s="159"/>
      <c r="R139" s="72"/>
      <c r="S139" s="15"/>
      <c r="U139" s="15"/>
      <c r="W139" s="15"/>
      <c r="AC139" s="15"/>
      <c r="AJ139" s="15"/>
      <c r="AK139" s="41"/>
      <c r="AL139" s="16"/>
      <c r="AR139" s="17"/>
    </row>
    <row r="140" spans="1:44" x14ac:dyDescent="0.2">
      <c r="A140" s="26"/>
      <c r="B140" s="42"/>
      <c r="C140" s="177"/>
      <c r="D140" s="199"/>
      <c r="E140" s="185"/>
      <c r="F140" s="164"/>
      <c r="G140" s="164"/>
      <c r="H140" s="14"/>
      <c r="I140" s="61"/>
      <c r="J140" s="14"/>
      <c r="K140" s="14"/>
      <c r="L140" s="15"/>
      <c r="M140" s="72"/>
      <c r="N140" s="17"/>
      <c r="O140" s="159"/>
      <c r="R140" s="72"/>
      <c r="S140" s="15"/>
      <c r="U140" s="15"/>
      <c r="W140" s="15"/>
      <c r="AC140" s="15"/>
      <c r="AJ140" s="15"/>
      <c r="AK140" s="41"/>
      <c r="AL140" s="16"/>
      <c r="AR140" s="17"/>
    </row>
    <row r="141" spans="1:44" x14ac:dyDescent="0.2">
      <c r="A141" s="40" t="s">
        <v>213</v>
      </c>
      <c r="B141" s="26"/>
      <c r="C141" s="176"/>
      <c r="D141" s="199"/>
      <c r="E141" s="186"/>
      <c r="F141" s="163"/>
      <c r="G141" s="163"/>
      <c r="H141" s="18"/>
      <c r="I141" s="18"/>
      <c r="J141" s="18"/>
      <c r="K141" s="18"/>
      <c r="L141" s="17"/>
      <c r="M141" s="71"/>
      <c r="N141" s="17"/>
      <c r="O141" s="158"/>
      <c r="R141" s="71"/>
      <c r="S141" s="17"/>
      <c r="U141" s="17"/>
      <c r="W141" s="17"/>
      <c r="AC141" s="17"/>
      <c r="AJ141" s="17"/>
      <c r="AK141" s="27"/>
      <c r="AL141" s="28"/>
      <c r="AR141" s="17"/>
    </row>
    <row r="142" spans="1:44" x14ac:dyDescent="0.2">
      <c r="A142" s="42" t="s">
        <v>214</v>
      </c>
      <c r="B142" s="40"/>
      <c r="C142" s="176"/>
      <c r="D142" s="199"/>
      <c r="E142" s="185"/>
      <c r="F142" s="164"/>
      <c r="G142" s="164"/>
      <c r="H142" s="14"/>
      <c r="I142" s="14"/>
      <c r="J142" s="14"/>
      <c r="K142" s="14"/>
      <c r="L142" s="15"/>
      <c r="M142" s="72"/>
      <c r="N142" s="17"/>
      <c r="O142" s="159"/>
      <c r="R142" s="72"/>
      <c r="S142" s="15"/>
      <c r="U142" s="15"/>
      <c r="W142" s="15"/>
      <c r="AC142" s="15"/>
      <c r="AJ142" s="15"/>
      <c r="AK142" s="41"/>
      <c r="AL142" s="16"/>
      <c r="AR142" s="17"/>
    </row>
    <row r="143" spans="1:44" x14ac:dyDescent="0.2">
      <c r="A143" s="42" t="s">
        <v>215</v>
      </c>
      <c r="B143" s="42"/>
      <c r="C143" s="177" t="s">
        <v>216</v>
      </c>
      <c r="D143" s="199"/>
      <c r="E143" s="185"/>
      <c r="F143" s="164"/>
      <c r="G143" s="164"/>
      <c r="H143" s="14"/>
      <c r="I143" s="14"/>
      <c r="J143" s="14"/>
      <c r="K143" s="14"/>
      <c r="L143" s="15"/>
      <c r="M143" s="72"/>
      <c r="N143" s="17"/>
      <c r="O143" s="159"/>
      <c r="R143" s="72"/>
      <c r="S143" s="15"/>
      <c r="U143" s="15"/>
      <c r="W143" s="15"/>
      <c r="AC143" s="15"/>
      <c r="AJ143" s="15"/>
      <c r="AK143" s="41"/>
      <c r="AL143" s="16"/>
      <c r="AR143" s="17"/>
    </row>
    <row r="144" spans="1:44" x14ac:dyDescent="0.2">
      <c r="A144" s="42" t="s">
        <v>217</v>
      </c>
      <c r="B144" s="42"/>
      <c r="C144" s="183"/>
      <c r="D144" s="199"/>
      <c r="E144" s="185"/>
      <c r="F144" s="164"/>
      <c r="G144" s="164"/>
      <c r="H144" s="14"/>
      <c r="I144" s="14"/>
      <c r="J144" s="14"/>
      <c r="K144" s="14"/>
      <c r="L144" s="15"/>
      <c r="M144" s="72"/>
      <c r="N144" s="17"/>
      <c r="O144" s="159"/>
      <c r="R144" s="72"/>
      <c r="S144" s="15"/>
      <c r="U144" s="15"/>
      <c r="W144" s="15"/>
      <c r="AC144" s="15"/>
      <c r="AJ144" s="15"/>
      <c r="AK144" s="41"/>
      <c r="AL144" s="16"/>
      <c r="AR144" s="17"/>
    </row>
    <row r="145" spans="1:44" x14ac:dyDescent="0.2">
      <c r="A145" s="42" t="s">
        <v>218</v>
      </c>
      <c r="B145" s="42"/>
      <c r="C145" s="176"/>
      <c r="D145" s="199"/>
      <c r="E145" s="185"/>
      <c r="F145" s="164"/>
      <c r="G145" s="164"/>
      <c r="H145" s="14"/>
      <c r="I145" s="14"/>
      <c r="J145" s="14"/>
      <c r="K145" s="14"/>
      <c r="L145" s="15"/>
      <c r="M145" s="72"/>
      <c r="N145" s="17"/>
      <c r="O145" s="159"/>
      <c r="R145" s="72"/>
      <c r="S145" s="15"/>
      <c r="U145" s="15"/>
      <c r="W145" s="15"/>
      <c r="AC145" s="15"/>
      <c r="AJ145" s="15"/>
      <c r="AK145" s="41"/>
      <c r="AL145" s="16"/>
      <c r="AR145" s="17"/>
    </row>
    <row r="146" spans="1:44" x14ac:dyDescent="0.2">
      <c r="A146" s="42" t="s">
        <v>219</v>
      </c>
      <c r="B146" s="42"/>
      <c r="C146" s="176"/>
      <c r="D146" s="199"/>
      <c r="E146" s="185"/>
      <c r="F146" s="164"/>
      <c r="G146" s="164"/>
      <c r="H146" s="14"/>
      <c r="I146" s="14" t="s">
        <v>187</v>
      </c>
      <c r="J146" s="14"/>
      <c r="K146" s="14"/>
      <c r="L146" s="15"/>
      <c r="M146" s="72"/>
      <c r="N146" s="17"/>
      <c r="O146" s="159"/>
      <c r="R146" s="72"/>
      <c r="S146" s="15"/>
      <c r="U146" s="15"/>
      <c r="W146" s="15"/>
      <c r="AC146" s="15"/>
      <c r="AJ146" s="15"/>
      <c r="AK146" s="41"/>
      <c r="AL146" s="16"/>
      <c r="AR146" s="17"/>
    </row>
    <row r="147" spans="1:44" x14ac:dyDescent="0.2">
      <c r="A147" s="42"/>
      <c r="B147" s="42"/>
      <c r="C147" s="176"/>
      <c r="D147" s="199"/>
      <c r="E147" s="185"/>
      <c r="F147" s="164"/>
      <c r="G147" s="164"/>
      <c r="H147" s="14"/>
      <c r="I147" s="14"/>
      <c r="J147" s="14"/>
      <c r="K147" s="14"/>
      <c r="L147" s="15"/>
      <c r="M147" s="72"/>
      <c r="N147" s="17"/>
      <c r="O147" s="159"/>
      <c r="R147" s="72"/>
      <c r="S147" s="15"/>
      <c r="U147" s="15"/>
      <c r="W147" s="15"/>
      <c r="AC147" s="15"/>
      <c r="AJ147" s="15"/>
      <c r="AK147" s="41"/>
      <c r="AL147" s="16"/>
      <c r="AR147" s="17"/>
    </row>
    <row r="148" spans="1:44" x14ac:dyDescent="0.2">
      <c r="A148" s="62"/>
      <c r="B148" s="42"/>
      <c r="C148" s="176"/>
      <c r="D148" s="199"/>
      <c r="E148" s="185"/>
      <c r="F148" s="164"/>
      <c r="G148" s="164"/>
      <c r="H148" s="14"/>
      <c r="I148" s="14"/>
      <c r="J148" s="14"/>
      <c r="K148" s="14"/>
      <c r="L148" s="15"/>
      <c r="M148" s="72"/>
      <c r="N148" s="17"/>
      <c r="O148" s="159"/>
      <c r="R148" s="72"/>
      <c r="S148" s="15"/>
      <c r="U148" s="15"/>
      <c r="W148" s="15"/>
      <c r="AC148" s="15"/>
      <c r="AJ148" s="15"/>
      <c r="AK148" s="41"/>
      <c r="AL148" s="16"/>
      <c r="AR148" s="17"/>
    </row>
    <row r="149" spans="1:44" x14ac:dyDescent="0.2">
      <c r="A149" s="40" t="s">
        <v>37</v>
      </c>
      <c r="B149" s="42"/>
      <c r="C149" s="176">
        <v>69</v>
      </c>
      <c r="D149" s="199"/>
      <c r="E149" s="185">
        <v>40</v>
      </c>
      <c r="F149" s="164">
        <f t="shared" ref="F149:G149" si="8">SUM(F134:F147)</f>
        <v>15</v>
      </c>
      <c r="G149" s="164">
        <f t="shared" si="8"/>
        <v>15</v>
      </c>
      <c r="H149" s="14">
        <f t="shared" ref="H149:N149" si="9">SUM(H134:H147)</f>
        <v>0</v>
      </c>
      <c r="I149" s="14">
        <f t="shared" si="9"/>
        <v>0</v>
      </c>
      <c r="J149" s="14">
        <f t="shared" si="9"/>
        <v>0</v>
      </c>
      <c r="K149" s="14">
        <f t="shared" si="9"/>
        <v>0</v>
      </c>
      <c r="L149" s="15">
        <f t="shared" si="9"/>
        <v>0</v>
      </c>
      <c r="M149" s="72">
        <f t="shared" si="9"/>
        <v>8</v>
      </c>
      <c r="N149" s="17">
        <f t="shared" si="9"/>
        <v>12</v>
      </c>
      <c r="O149" s="159">
        <f t="shared" ref="O149" si="10">SUM(O134:O147)</f>
        <v>4</v>
      </c>
      <c r="R149" s="72">
        <f t="shared" ref="R149:S149" si="11">SUM(R134:R147)</f>
        <v>6</v>
      </c>
      <c r="S149" s="63">
        <f t="shared" si="11"/>
        <v>2</v>
      </c>
      <c r="U149" s="63">
        <f t="shared" ref="U149" si="12">SUM(U134:U147)</f>
        <v>6</v>
      </c>
      <c r="W149" s="15">
        <f t="shared" ref="W149" si="13">SUM(W134:W147)</f>
        <v>6</v>
      </c>
      <c r="AC149" s="15">
        <f t="shared" ref="AC149" si="14">SUM(AC134:AC147)</f>
        <v>6</v>
      </c>
      <c r="AJ149" s="15">
        <f t="shared" ref="AJ149" si="15">SUM(AJ134:AJ147)</f>
        <v>6</v>
      </c>
      <c r="AK149" s="63">
        <f>SUM(AK134:AK147)</f>
        <v>0</v>
      </c>
      <c r="AL149" s="63">
        <f>SUM(AL134:AL147)</f>
        <v>6</v>
      </c>
      <c r="AR149" s="17">
        <f t="shared" ref="AR149" si="16">SUM(AR134:AR147)</f>
        <v>0</v>
      </c>
    </row>
    <row r="150" spans="1:44" x14ac:dyDescent="0.2">
      <c r="A150" s="49" t="s">
        <v>220</v>
      </c>
      <c r="B150" s="14">
        <f>SUM(C149:N149)</f>
        <v>159</v>
      </c>
      <c r="C150" s="176"/>
      <c r="D150" s="199"/>
      <c r="E150" s="185"/>
      <c r="F150" s="164"/>
      <c r="G150" s="164"/>
      <c r="H150" s="14"/>
      <c r="I150" s="14"/>
      <c r="J150" s="14"/>
      <c r="K150" s="14"/>
      <c r="L150" s="15"/>
      <c r="M150" s="72"/>
      <c r="N150" s="17"/>
      <c r="O150" s="159"/>
      <c r="R150" s="72"/>
      <c r="S150" s="15"/>
      <c r="U150" s="15"/>
      <c r="W150" s="15"/>
      <c r="AC150" s="15"/>
      <c r="AJ150" s="15"/>
      <c r="AK150" s="41"/>
      <c r="AL150" s="16"/>
      <c r="AR150" s="17"/>
    </row>
    <row r="151" spans="1:44" x14ac:dyDescent="0.2">
      <c r="A151" s="40"/>
      <c r="B151" s="64"/>
      <c r="C151" s="176"/>
      <c r="D151" s="199"/>
      <c r="E151" s="185"/>
      <c r="F151" s="164"/>
      <c r="G151" s="164"/>
      <c r="H151" s="14"/>
      <c r="I151" s="14"/>
      <c r="J151" s="14"/>
      <c r="K151" s="14"/>
      <c r="L151" s="15"/>
      <c r="M151" s="72"/>
      <c r="N151" s="17"/>
      <c r="O151" s="159"/>
      <c r="R151" s="72"/>
      <c r="S151" s="15"/>
      <c r="U151" s="15"/>
      <c r="W151" s="15"/>
      <c r="AC151" s="15"/>
      <c r="AJ151" s="15"/>
      <c r="AK151" s="41"/>
      <c r="AL151" s="16"/>
      <c r="AR151" s="17"/>
    </row>
    <row r="152" spans="1:44" x14ac:dyDescent="0.2">
      <c r="A152" s="40" t="s">
        <v>221</v>
      </c>
      <c r="B152" s="64"/>
      <c r="C152" s="176"/>
      <c r="D152" s="199"/>
      <c r="E152" s="185"/>
      <c r="F152" s="164"/>
      <c r="G152" s="164"/>
      <c r="H152" s="14"/>
      <c r="I152" s="14"/>
      <c r="J152" s="14"/>
      <c r="K152" s="14"/>
      <c r="L152" s="15"/>
      <c r="M152" s="72"/>
      <c r="N152" s="17"/>
      <c r="O152" s="159"/>
      <c r="R152" s="72"/>
      <c r="S152" s="15"/>
      <c r="U152" s="15"/>
      <c r="W152" s="15"/>
      <c r="AC152" s="15"/>
      <c r="AJ152" s="15"/>
      <c r="AK152" s="41"/>
      <c r="AL152" s="16"/>
      <c r="AR152" s="17"/>
    </row>
    <row r="153" spans="1:44" ht="33.75" x14ac:dyDescent="0.2">
      <c r="A153" s="153" t="s">
        <v>206</v>
      </c>
      <c r="B153" s="36"/>
      <c r="C153" s="177"/>
      <c r="D153" s="199"/>
      <c r="E153" s="186"/>
      <c r="F153" s="163"/>
      <c r="G153" s="163"/>
      <c r="H153" s="37"/>
      <c r="I153" s="18"/>
      <c r="J153" s="18"/>
      <c r="K153" s="18"/>
      <c r="L153" s="17"/>
      <c r="M153" s="71"/>
      <c r="N153" s="17"/>
      <c r="O153" s="158"/>
      <c r="R153" s="71"/>
      <c r="S153" s="17"/>
      <c r="U153" s="17"/>
      <c r="W153" s="17"/>
      <c r="AC153" s="17"/>
      <c r="AJ153" s="17"/>
      <c r="AK153" s="39"/>
      <c r="AL153" s="19"/>
      <c r="AR153" s="17"/>
    </row>
    <row r="154" spans="1:44" x14ac:dyDescent="0.2">
      <c r="A154" s="40" t="s">
        <v>92</v>
      </c>
      <c r="B154" s="40"/>
      <c r="C154" s="176"/>
      <c r="D154" s="199"/>
      <c r="E154" s="185"/>
      <c r="F154" s="164"/>
      <c r="G154" s="164"/>
      <c r="H154" s="14"/>
      <c r="I154" s="14"/>
      <c r="J154" s="14"/>
      <c r="K154" s="14">
        <v>3</v>
      </c>
      <c r="L154" s="15"/>
      <c r="M154" s="72"/>
      <c r="N154" s="17"/>
      <c r="O154" s="159"/>
      <c r="R154" s="72"/>
      <c r="S154" s="15"/>
      <c r="U154" s="15"/>
      <c r="W154" s="15"/>
      <c r="AC154" s="15"/>
      <c r="AJ154" s="15"/>
      <c r="AK154" s="41"/>
      <c r="AL154" s="16"/>
      <c r="AR154" s="17"/>
    </row>
    <row r="155" spans="1:44" x14ac:dyDescent="0.2">
      <c r="A155" s="42" t="s">
        <v>93</v>
      </c>
      <c r="B155" s="40"/>
      <c r="C155" s="176"/>
      <c r="D155" s="199"/>
      <c r="E155" s="185"/>
      <c r="F155" s="164"/>
      <c r="G155" s="164"/>
      <c r="H155" s="18">
        <v>0.5</v>
      </c>
      <c r="I155" s="14"/>
      <c r="J155" s="18">
        <v>2</v>
      </c>
      <c r="K155" s="14"/>
      <c r="L155" s="15"/>
      <c r="M155" s="72"/>
      <c r="N155" s="17"/>
      <c r="O155" s="159"/>
      <c r="R155" s="72"/>
      <c r="S155" s="15"/>
      <c r="U155" s="15"/>
      <c r="W155" s="15"/>
      <c r="AC155" s="15"/>
      <c r="AJ155" s="15"/>
      <c r="AK155" s="41"/>
      <c r="AL155" s="16"/>
      <c r="AR155" s="17"/>
    </row>
    <row r="156" spans="1:44" x14ac:dyDescent="0.2">
      <c r="A156" s="42" t="s">
        <v>94</v>
      </c>
      <c r="B156" s="42"/>
      <c r="C156" s="177"/>
      <c r="D156" s="199"/>
      <c r="E156" s="186"/>
      <c r="F156" s="163"/>
      <c r="G156" s="163"/>
      <c r="H156" s="18">
        <v>1</v>
      </c>
      <c r="I156" s="18"/>
      <c r="J156" s="18">
        <v>2</v>
      </c>
      <c r="K156" s="18"/>
      <c r="L156" s="17"/>
      <c r="M156" s="71"/>
      <c r="N156" s="17"/>
      <c r="O156" s="158"/>
      <c r="R156" s="71"/>
      <c r="S156" s="17"/>
      <c r="U156" s="17"/>
      <c r="W156" s="17"/>
      <c r="AC156" s="17"/>
      <c r="AJ156" s="17"/>
      <c r="AK156" s="27"/>
      <c r="AL156" s="28"/>
      <c r="AR156" s="17"/>
    </row>
    <row r="157" spans="1:44" x14ac:dyDescent="0.2">
      <c r="A157" s="42" t="s">
        <v>95</v>
      </c>
      <c r="B157" s="42"/>
      <c r="C157" s="177"/>
      <c r="D157" s="199"/>
      <c r="E157" s="186"/>
      <c r="F157" s="163">
        <v>4</v>
      </c>
      <c r="G157" s="163"/>
      <c r="H157" s="18">
        <v>1</v>
      </c>
      <c r="I157" s="18"/>
      <c r="J157" s="18">
        <v>2</v>
      </c>
      <c r="K157" s="18"/>
      <c r="L157" s="17"/>
      <c r="M157" s="71"/>
      <c r="N157" s="17"/>
      <c r="O157" s="158"/>
      <c r="R157" s="71"/>
      <c r="S157" s="17"/>
      <c r="U157" s="17"/>
      <c r="W157" s="17"/>
      <c r="AC157" s="17"/>
      <c r="AJ157" s="17"/>
      <c r="AK157" s="39"/>
      <c r="AL157" s="28"/>
      <c r="AR157" s="17"/>
    </row>
    <row r="158" spans="1:44" x14ac:dyDescent="0.2">
      <c r="A158" s="42" t="s">
        <v>222</v>
      </c>
      <c r="B158" s="42"/>
      <c r="C158" s="177"/>
      <c r="D158" s="199"/>
      <c r="E158" s="186"/>
      <c r="F158" s="163"/>
      <c r="G158" s="163"/>
      <c r="H158" s="18">
        <v>1</v>
      </c>
      <c r="I158" s="18"/>
      <c r="J158" s="18"/>
      <c r="K158" s="18"/>
      <c r="L158" s="17"/>
      <c r="M158" s="71"/>
      <c r="N158" s="17"/>
      <c r="O158" s="158"/>
      <c r="R158" s="71"/>
      <c r="S158" s="17"/>
      <c r="U158" s="17"/>
      <c r="W158" s="17"/>
      <c r="AC158" s="17"/>
      <c r="AJ158" s="17"/>
      <c r="AK158" s="39"/>
      <c r="AL158" s="28"/>
      <c r="AR158" s="17"/>
    </row>
    <row r="159" spans="1:44" x14ac:dyDescent="0.2">
      <c r="A159" s="42" t="s">
        <v>223</v>
      </c>
      <c r="B159" s="42"/>
      <c r="C159" s="177"/>
      <c r="D159" s="199"/>
      <c r="E159" s="186"/>
      <c r="F159" s="163"/>
      <c r="G159" s="163"/>
      <c r="H159" s="18">
        <v>0.5</v>
      </c>
      <c r="I159" s="18">
        <v>3</v>
      </c>
      <c r="J159" s="18" t="s">
        <v>187</v>
      </c>
      <c r="K159" s="18"/>
      <c r="L159" s="17"/>
      <c r="M159" s="71"/>
      <c r="N159" s="17"/>
      <c r="O159" s="158"/>
      <c r="R159" s="71"/>
      <c r="S159" s="17">
        <v>2</v>
      </c>
      <c r="U159" s="17"/>
      <c r="W159" s="17"/>
      <c r="AC159" s="17"/>
      <c r="AJ159" s="17"/>
      <c r="AK159" s="39"/>
      <c r="AL159" s="28"/>
      <c r="AR159" s="17"/>
    </row>
    <row r="160" spans="1:44" x14ac:dyDescent="0.2">
      <c r="A160" s="42" t="s">
        <v>224</v>
      </c>
      <c r="B160" s="42"/>
      <c r="C160" s="177" t="s">
        <v>225</v>
      </c>
      <c r="D160" s="199"/>
      <c r="E160" s="186"/>
      <c r="F160" s="163"/>
      <c r="G160" s="163"/>
      <c r="H160" s="18" t="s">
        <v>187</v>
      </c>
      <c r="I160" s="18"/>
      <c r="J160" s="18"/>
      <c r="K160" s="18"/>
      <c r="L160" s="17">
        <v>5</v>
      </c>
      <c r="M160" s="71"/>
      <c r="N160" s="17"/>
      <c r="O160" s="158"/>
      <c r="R160" s="71"/>
      <c r="S160" s="17"/>
      <c r="U160" s="17"/>
      <c r="W160" s="17"/>
      <c r="AC160" s="17"/>
      <c r="AJ160" s="17"/>
      <c r="AK160" s="39"/>
      <c r="AL160" s="28"/>
      <c r="AR160" s="17"/>
    </row>
    <row r="161" spans="1:44" x14ac:dyDescent="0.2">
      <c r="A161" s="40" t="s">
        <v>226</v>
      </c>
      <c r="B161" s="42"/>
      <c r="C161" s="177"/>
      <c r="D161" s="199"/>
      <c r="E161" s="186"/>
      <c r="F161" s="163"/>
      <c r="G161" s="163"/>
      <c r="H161" s="18"/>
      <c r="I161" s="18"/>
      <c r="J161" s="48"/>
      <c r="K161" s="18"/>
      <c r="L161" s="17"/>
      <c r="M161" s="71"/>
      <c r="N161" s="17"/>
      <c r="O161" s="158"/>
      <c r="R161" s="71"/>
      <c r="S161" s="17"/>
      <c r="U161" s="17"/>
      <c r="W161" s="17"/>
      <c r="AC161" s="17"/>
      <c r="AJ161" s="17"/>
      <c r="AK161" s="39"/>
      <c r="AL161" s="28"/>
      <c r="AR161" s="17"/>
    </row>
    <row r="162" spans="1:44" x14ac:dyDescent="0.2">
      <c r="A162" s="46" t="s">
        <v>227</v>
      </c>
      <c r="B162" s="26"/>
      <c r="C162" s="177"/>
      <c r="D162" s="199"/>
      <c r="E162" s="186"/>
      <c r="F162" s="163"/>
      <c r="G162" s="163"/>
      <c r="H162" s="18"/>
      <c r="I162" s="18"/>
      <c r="J162" s="18"/>
      <c r="K162" s="18"/>
      <c r="L162" s="17" t="s">
        <v>187</v>
      </c>
      <c r="M162" s="71"/>
      <c r="N162" s="17"/>
      <c r="O162" s="158"/>
      <c r="R162" s="71"/>
      <c r="S162" s="17"/>
      <c r="U162" s="17"/>
      <c r="W162" s="17"/>
      <c r="AC162" s="17"/>
      <c r="AJ162" s="17"/>
      <c r="AK162" s="27"/>
      <c r="AL162" s="28"/>
      <c r="AR162" s="17"/>
    </row>
    <row r="163" spans="1:44" x14ac:dyDescent="0.2">
      <c r="A163" s="46" t="s">
        <v>150</v>
      </c>
      <c r="B163" s="26"/>
      <c r="C163" s="177"/>
      <c r="D163" s="199"/>
      <c r="E163" s="186"/>
      <c r="F163" s="163"/>
      <c r="G163" s="163"/>
      <c r="H163" s="18">
        <v>0.5</v>
      </c>
      <c r="I163" s="18"/>
      <c r="J163" s="18"/>
      <c r="K163" s="18"/>
      <c r="L163" s="17"/>
      <c r="M163" s="71"/>
      <c r="N163" s="17"/>
      <c r="O163" s="158"/>
      <c r="R163" s="71"/>
      <c r="S163" s="17"/>
      <c r="U163" s="17"/>
      <c r="W163" s="17"/>
      <c r="AC163" s="17"/>
      <c r="AJ163" s="17"/>
      <c r="AK163" s="27"/>
      <c r="AL163" s="28"/>
      <c r="AR163" s="17"/>
    </row>
    <row r="164" spans="1:44" x14ac:dyDescent="0.2">
      <c r="A164" s="46" t="s">
        <v>228</v>
      </c>
      <c r="B164" s="26"/>
      <c r="C164" s="177"/>
      <c r="D164" s="199"/>
      <c r="E164" s="186"/>
      <c r="F164" s="163"/>
      <c r="G164" s="163"/>
      <c r="H164" s="18">
        <v>0.5</v>
      </c>
      <c r="I164" s="18"/>
      <c r="J164" s="18"/>
      <c r="K164" s="18"/>
      <c r="L164" s="17"/>
      <c r="M164" s="71"/>
      <c r="N164" s="17"/>
      <c r="O164" s="158"/>
      <c r="R164" s="71"/>
      <c r="S164" s="17"/>
      <c r="U164" s="17"/>
      <c r="W164" s="17"/>
      <c r="AC164" s="17"/>
      <c r="AJ164" s="17"/>
      <c r="AK164" s="27"/>
      <c r="AL164" s="28"/>
      <c r="AR164" s="17"/>
    </row>
    <row r="165" spans="1:44" x14ac:dyDescent="0.2">
      <c r="A165" s="46" t="s">
        <v>229</v>
      </c>
      <c r="B165" s="26"/>
      <c r="C165" s="177"/>
      <c r="D165" s="199"/>
      <c r="E165" s="186"/>
      <c r="F165" s="163"/>
      <c r="G165" s="163"/>
      <c r="H165" s="18"/>
      <c r="I165" s="18"/>
      <c r="J165" s="18"/>
      <c r="K165" s="18"/>
      <c r="L165" s="17"/>
      <c r="M165" s="71"/>
      <c r="N165" s="17"/>
      <c r="O165" s="158"/>
      <c r="R165" s="71"/>
      <c r="S165" s="17"/>
      <c r="U165" s="17"/>
      <c r="W165" s="17"/>
      <c r="AC165" s="17"/>
      <c r="AJ165" s="17"/>
      <c r="AK165" s="27"/>
      <c r="AL165" s="28"/>
      <c r="AR165" s="17"/>
    </row>
    <row r="166" spans="1:44" x14ac:dyDescent="0.2">
      <c r="A166" s="46" t="s">
        <v>230</v>
      </c>
      <c r="B166" s="26"/>
      <c r="C166" s="177"/>
      <c r="D166" s="199"/>
      <c r="E166" s="186"/>
      <c r="F166" s="163"/>
      <c r="G166" s="163"/>
      <c r="H166" s="18"/>
      <c r="I166" s="18"/>
      <c r="J166" s="18"/>
      <c r="K166" s="18"/>
      <c r="L166" s="17"/>
      <c r="M166" s="71"/>
      <c r="N166" s="17"/>
      <c r="O166" s="158"/>
      <c r="R166" s="71"/>
      <c r="S166" s="17"/>
      <c r="U166" s="17"/>
      <c r="W166" s="17"/>
      <c r="AC166" s="17"/>
      <c r="AJ166" s="17"/>
      <c r="AK166" s="27"/>
      <c r="AL166" s="28"/>
      <c r="AR166" s="17"/>
    </row>
    <row r="167" spans="1:44" x14ac:dyDescent="0.2">
      <c r="A167" s="40" t="s">
        <v>231</v>
      </c>
      <c r="B167" s="40"/>
      <c r="C167" s="177"/>
      <c r="D167" s="199"/>
      <c r="E167" s="186"/>
      <c r="F167" s="163"/>
      <c r="G167" s="163"/>
      <c r="H167" s="18"/>
      <c r="I167" s="18">
        <v>18</v>
      </c>
      <c r="J167" s="18"/>
      <c r="K167" s="18"/>
      <c r="L167" s="17"/>
      <c r="M167" s="71"/>
      <c r="N167" s="17"/>
      <c r="O167" s="158"/>
      <c r="R167" s="71"/>
      <c r="S167" s="17">
        <v>2</v>
      </c>
      <c r="U167" s="17"/>
      <c r="W167" s="17"/>
      <c r="AC167" s="17"/>
      <c r="AJ167" s="17"/>
      <c r="AK167" s="27"/>
      <c r="AL167" s="28"/>
      <c r="AR167" s="17"/>
    </row>
    <row r="168" spans="1:44" x14ac:dyDescent="0.2">
      <c r="A168" s="40" t="s">
        <v>232</v>
      </c>
      <c r="B168" s="40"/>
      <c r="C168" s="177"/>
      <c r="D168" s="199"/>
      <c r="E168" s="186"/>
      <c r="F168" s="163"/>
      <c r="G168" s="163"/>
      <c r="H168" s="18" t="s">
        <v>187</v>
      </c>
      <c r="I168" s="18">
        <v>1</v>
      </c>
      <c r="J168" s="18" t="s">
        <v>187</v>
      </c>
      <c r="K168" s="18" t="s">
        <v>233</v>
      </c>
      <c r="L168" s="17"/>
      <c r="M168" s="71"/>
      <c r="N168" s="17"/>
      <c r="O168" s="158"/>
      <c r="R168" s="71"/>
      <c r="S168" s="17"/>
      <c r="U168" s="17"/>
      <c r="W168" s="17"/>
      <c r="AC168" s="17"/>
      <c r="AJ168" s="17"/>
      <c r="AK168" s="27"/>
      <c r="AL168" s="28"/>
      <c r="AR168" s="17"/>
    </row>
    <row r="169" spans="1:44" x14ac:dyDescent="0.2">
      <c r="A169" s="40" t="s">
        <v>234</v>
      </c>
      <c r="B169" s="40"/>
      <c r="C169" s="177"/>
      <c r="D169" s="199"/>
      <c r="E169" s="186"/>
      <c r="F169" s="163"/>
      <c r="G169" s="163"/>
      <c r="H169" s="18"/>
      <c r="I169" s="18">
        <v>3</v>
      </c>
      <c r="J169" s="18" t="s">
        <v>187</v>
      </c>
      <c r="K169" s="18"/>
      <c r="L169" s="17"/>
      <c r="M169" s="71"/>
      <c r="N169" s="17"/>
      <c r="O169" s="158"/>
      <c r="R169" s="71"/>
      <c r="S169" s="17"/>
      <c r="U169" s="17"/>
      <c r="W169" s="17"/>
      <c r="AC169" s="17"/>
      <c r="AJ169" s="17"/>
      <c r="AK169" s="27"/>
      <c r="AL169" s="28"/>
      <c r="AR169" s="17"/>
    </row>
    <row r="170" spans="1:44" x14ac:dyDescent="0.2">
      <c r="A170" s="40" t="s">
        <v>235</v>
      </c>
      <c r="B170" s="40"/>
      <c r="C170" s="177"/>
      <c r="D170" s="199"/>
      <c r="E170" s="186"/>
      <c r="F170" s="163"/>
      <c r="G170" s="163"/>
      <c r="H170" s="18"/>
      <c r="I170" s="18"/>
      <c r="J170" s="18"/>
      <c r="K170" s="18"/>
      <c r="L170" s="17"/>
      <c r="M170" s="71"/>
      <c r="N170" s="17"/>
      <c r="O170" s="158"/>
      <c r="R170" s="71"/>
      <c r="S170" s="17"/>
      <c r="U170" s="17"/>
      <c r="W170" s="17"/>
      <c r="AC170" s="17"/>
      <c r="AJ170" s="17"/>
      <c r="AK170" s="27"/>
      <c r="AL170" s="28"/>
      <c r="AR170" s="17"/>
    </row>
    <row r="171" spans="1:44" x14ac:dyDescent="0.2">
      <c r="A171" s="42" t="s">
        <v>236</v>
      </c>
      <c r="B171" s="40"/>
      <c r="C171" s="177"/>
      <c r="D171" s="199"/>
      <c r="E171" s="186"/>
      <c r="F171" s="163"/>
      <c r="G171" s="163"/>
      <c r="H171" s="18" t="s">
        <v>187</v>
      </c>
      <c r="I171" s="18"/>
      <c r="J171" s="18"/>
      <c r="K171" s="18"/>
      <c r="L171" s="17">
        <v>0.5</v>
      </c>
      <c r="M171" s="71"/>
      <c r="N171" s="17"/>
      <c r="O171" s="158"/>
      <c r="R171" s="71"/>
      <c r="S171" s="17"/>
      <c r="U171" s="17"/>
      <c r="W171" s="17"/>
      <c r="AC171" s="17"/>
      <c r="AJ171" s="17"/>
      <c r="AK171" s="27"/>
      <c r="AL171" s="28"/>
      <c r="AR171" s="17"/>
    </row>
    <row r="172" spans="1:44" x14ac:dyDescent="0.2">
      <c r="A172" s="42" t="s">
        <v>164</v>
      </c>
      <c r="B172" s="42"/>
      <c r="C172" s="177"/>
      <c r="D172" s="199"/>
      <c r="E172" s="186"/>
      <c r="F172" s="163"/>
      <c r="G172" s="163"/>
      <c r="H172" s="18"/>
      <c r="I172" s="18"/>
      <c r="J172" s="18"/>
      <c r="K172" s="18"/>
      <c r="L172" s="17">
        <v>2</v>
      </c>
      <c r="M172" s="71"/>
      <c r="N172" s="17"/>
      <c r="O172" s="158"/>
      <c r="R172" s="71"/>
      <c r="S172" s="17"/>
      <c r="U172" s="17"/>
      <c r="W172" s="17"/>
      <c r="AC172" s="17"/>
      <c r="AJ172" s="17"/>
      <c r="AK172" s="27"/>
      <c r="AL172" s="28">
        <v>2</v>
      </c>
      <c r="AR172" s="17"/>
    </row>
    <row r="173" spans="1:44" x14ac:dyDescent="0.2">
      <c r="A173" s="42" t="s">
        <v>165</v>
      </c>
      <c r="B173" s="42"/>
      <c r="C173" s="177"/>
      <c r="D173" s="199"/>
      <c r="E173" s="186"/>
      <c r="F173" s="163"/>
      <c r="G173" s="163"/>
      <c r="H173" s="18"/>
      <c r="I173" s="18"/>
      <c r="J173" s="18"/>
      <c r="K173" s="18"/>
      <c r="L173" s="17">
        <v>2</v>
      </c>
      <c r="M173" s="71"/>
      <c r="N173" s="17"/>
      <c r="O173" s="158"/>
      <c r="R173" s="71"/>
      <c r="S173" s="17"/>
      <c r="U173" s="17"/>
      <c r="W173" s="17"/>
      <c r="AC173" s="17"/>
      <c r="AJ173" s="17"/>
      <c r="AK173" s="27"/>
      <c r="AL173" s="28"/>
      <c r="AR173" s="17"/>
    </row>
    <row r="174" spans="1:44" x14ac:dyDescent="0.2">
      <c r="A174" s="42" t="s">
        <v>166</v>
      </c>
      <c r="B174" s="42"/>
      <c r="C174" s="177"/>
      <c r="D174" s="199"/>
      <c r="E174" s="186"/>
      <c r="F174" s="163"/>
      <c r="G174" s="163"/>
      <c r="H174" s="18"/>
      <c r="I174" s="18"/>
      <c r="J174" s="18"/>
      <c r="K174" s="18"/>
      <c r="L174" s="17">
        <v>2</v>
      </c>
      <c r="M174" s="71"/>
      <c r="N174" s="17"/>
      <c r="O174" s="158"/>
      <c r="R174" s="71"/>
      <c r="S174" s="17"/>
      <c r="U174" s="17"/>
      <c r="W174" s="17"/>
      <c r="AC174" s="17"/>
      <c r="AJ174" s="17"/>
      <c r="AK174" s="27"/>
      <c r="AL174" s="28"/>
      <c r="AR174" s="17"/>
    </row>
    <row r="175" spans="1:44" x14ac:dyDescent="0.2">
      <c r="A175" s="42" t="s">
        <v>167</v>
      </c>
      <c r="B175" s="42"/>
      <c r="C175" s="177"/>
      <c r="D175" s="199"/>
      <c r="E175" s="186"/>
      <c r="F175" s="163"/>
      <c r="G175" s="163"/>
      <c r="H175" s="18"/>
      <c r="I175" s="18"/>
      <c r="J175" s="18"/>
      <c r="K175" s="18"/>
      <c r="L175" s="17">
        <v>2</v>
      </c>
      <c r="M175" s="71"/>
      <c r="N175" s="17"/>
      <c r="O175" s="158"/>
      <c r="R175" s="71"/>
      <c r="S175" s="17"/>
      <c r="U175" s="17"/>
      <c r="W175" s="17"/>
      <c r="AC175" s="17"/>
      <c r="AJ175" s="17"/>
      <c r="AK175" s="27"/>
      <c r="AL175" s="28"/>
      <c r="AR175" s="17"/>
    </row>
    <row r="176" spans="1:44" x14ac:dyDescent="0.2">
      <c r="A176" s="42" t="s">
        <v>168</v>
      </c>
      <c r="B176" s="42"/>
      <c r="C176" s="177"/>
      <c r="D176" s="199"/>
      <c r="E176" s="186"/>
      <c r="F176" s="163"/>
      <c r="G176" s="163"/>
      <c r="H176" s="18"/>
      <c r="I176" s="18"/>
      <c r="J176" s="18"/>
      <c r="K176" s="18"/>
      <c r="L176" s="17">
        <v>0.5</v>
      </c>
      <c r="M176" s="71"/>
      <c r="N176" s="17"/>
      <c r="O176" s="158"/>
      <c r="R176" s="71"/>
      <c r="S176" s="17"/>
      <c r="U176" s="17"/>
      <c r="W176" s="17"/>
      <c r="AC176" s="17"/>
      <c r="AJ176" s="17"/>
      <c r="AK176" s="27"/>
      <c r="AL176" s="28"/>
      <c r="AR176" s="17"/>
    </row>
    <row r="177" spans="1:44" x14ac:dyDescent="0.2">
      <c r="A177" s="40" t="s">
        <v>237</v>
      </c>
      <c r="B177" s="42"/>
      <c r="C177" s="177"/>
      <c r="D177" s="199"/>
      <c r="E177" s="186"/>
      <c r="F177" s="163"/>
      <c r="G177" s="163"/>
      <c r="H177" s="18"/>
      <c r="I177" s="18">
        <v>1</v>
      </c>
      <c r="J177" s="18"/>
      <c r="K177" s="18"/>
      <c r="L177" s="17" t="s">
        <v>187</v>
      </c>
      <c r="M177" s="71"/>
      <c r="N177" s="17"/>
      <c r="O177" s="158"/>
      <c r="R177" s="71"/>
      <c r="S177" s="17"/>
      <c r="U177" s="17"/>
      <c r="W177" s="17"/>
      <c r="AC177" s="17"/>
      <c r="AJ177" s="17"/>
      <c r="AK177" s="27"/>
      <c r="AL177" s="28"/>
      <c r="AR177" s="17"/>
    </row>
    <row r="178" spans="1:44" x14ac:dyDescent="0.2">
      <c r="A178" s="40" t="s">
        <v>238</v>
      </c>
      <c r="B178" s="40"/>
      <c r="C178" s="176"/>
      <c r="D178" s="199"/>
      <c r="E178" s="185"/>
      <c r="F178" s="164"/>
      <c r="G178" s="164"/>
      <c r="H178" s="14"/>
      <c r="I178" s="14">
        <v>2</v>
      </c>
      <c r="J178" s="14"/>
      <c r="K178" s="14" t="s">
        <v>187</v>
      </c>
      <c r="L178" s="15"/>
      <c r="M178" s="72"/>
      <c r="N178" s="17"/>
      <c r="O178" s="159"/>
      <c r="R178" s="72"/>
      <c r="S178" s="15"/>
      <c r="U178" s="15"/>
      <c r="W178" s="15"/>
      <c r="AC178" s="15"/>
      <c r="AJ178" s="15"/>
      <c r="AK178" s="41"/>
      <c r="AL178" s="16"/>
      <c r="AR178" s="17"/>
    </row>
    <row r="179" spans="1:44" x14ac:dyDescent="0.2">
      <c r="A179" s="40" t="s">
        <v>239</v>
      </c>
      <c r="B179" s="40"/>
      <c r="C179" s="176"/>
      <c r="D179" s="199"/>
      <c r="E179" s="185"/>
      <c r="F179" s="164"/>
      <c r="G179" s="164"/>
      <c r="H179" s="14"/>
      <c r="I179" s="14"/>
      <c r="J179" s="14"/>
      <c r="K179" s="14"/>
      <c r="L179" s="15"/>
      <c r="M179" s="72"/>
      <c r="N179" s="17"/>
      <c r="O179" s="159"/>
      <c r="R179" s="72"/>
      <c r="S179" s="15"/>
      <c r="U179" s="15"/>
      <c r="W179" s="15"/>
      <c r="AC179" s="15"/>
      <c r="AJ179" s="15"/>
      <c r="AK179" s="41"/>
      <c r="AL179" s="16"/>
      <c r="AR179" s="17"/>
    </row>
    <row r="180" spans="1:44" x14ac:dyDescent="0.2">
      <c r="A180" s="42" t="s">
        <v>240</v>
      </c>
      <c r="B180" s="40"/>
      <c r="C180" s="176" t="s">
        <v>241</v>
      </c>
      <c r="D180" s="199"/>
      <c r="E180" s="185"/>
      <c r="F180" s="164"/>
      <c r="G180" s="164"/>
      <c r="H180" s="18">
        <v>5</v>
      </c>
      <c r="I180" s="14"/>
      <c r="J180" s="18">
        <v>6</v>
      </c>
      <c r="K180" s="14">
        <v>3</v>
      </c>
      <c r="L180" s="15"/>
      <c r="M180" s="72"/>
      <c r="N180" s="17"/>
      <c r="O180" s="159"/>
      <c r="R180" s="72"/>
      <c r="S180" s="15"/>
      <c r="U180" s="15"/>
      <c r="W180" s="15"/>
      <c r="AC180" s="15"/>
      <c r="AJ180" s="15"/>
      <c r="AK180" s="41"/>
      <c r="AL180" s="16"/>
      <c r="AR180" s="17"/>
    </row>
    <row r="181" spans="1:44" x14ac:dyDescent="0.2">
      <c r="A181" s="42" t="s">
        <v>242</v>
      </c>
      <c r="B181" s="42"/>
      <c r="C181" s="177"/>
      <c r="D181" s="199"/>
      <c r="E181" s="186"/>
      <c r="F181" s="163"/>
      <c r="G181" s="163"/>
      <c r="H181" s="18"/>
      <c r="I181" s="18"/>
      <c r="J181" s="18">
        <v>1</v>
      </c>
      <c r="K181" s="18">
        <v>3</v>
      </c>
      <c r="L181" s="17"/>
      <c r="M181" s="71"/>
      <c r="N181" s="17"/>
      <c r="O181" s="158"/>
      <c r="R181" s="71"/>
      <c r="S181" s="17"/>
      <c r="U181" s="17"/>
      <c r="W181" s="17"/>
      <c r="AC181" s="17"/>
      <c r="AJ181" s="17"/>
      <c r="AK181" s="27"/>
      <c r="AL181" s="28"/>
      <c r="AR181" s="17"/>
    </row>
    <row r="182" spans="1:44" x14ac:dyDescent="0.2">
      <c r="A182" s="42" t="s">
        <v>243</v>
      </c>
      <c r="B182" s="42"/>
      <c r="C182" s="177"/>
      <c r="D182" s="199"/>
      <c r="E182" s="186"/>
      <c r="F182" s="163"/>
      <c r="G182" s="163"/>
      <c r="H182" s="18">
        <v>5</v>
      </c>
      <c r="I182" s="18"/>
      <c r="J182" s="18">
        <v>2</v>
      </c>
      <c r="K182" s="18">
        <v>2</v>
      </c>
      <c r="L182" s="17" t="s">
        <v>187</v>
      </c>
      <c r="M182" s="71"/>
      <c r="N182" s="17"/>
      <c r="O182" s="158"/>
      <c r="R182" s="71"/>
      <c r="S182" s="17"/>
      <c r="U182" s="17"/>
      <c r="W182" s="17"/>
      <c r="AC182" s="17"/>
      <c r="AJ182" s="17"/>
      <c r="AK182" s="27"/>
      <c r="AL182" s="28"/>
      <c r="AR182" s="17"/>
    </row>
    <row r="183" spans="1:44" x14ac:dyDescent="0.2">
      <c r="A183" s="42" t="s">
        <v>244</v>
      </c>
      <c r="B183" s="42"/>
      <c r="C183" s="177" t="s">
        <v>245</v>
      </c>
      <c r="D183" s="199"/>
      <c r="E183" s="186"/>
      <c r="F183" s="163"/>
      <c r="G183" s="163"/>
      <c r="H183" s="18"/>
      <c r="I183" s="18"/>
      <c r="J183" s="18">
        <v>1</v>
      </c>
      <c r="K183" s="18">
        <v>2</v>
      </c>
      <c r="L183" s="17"/>
      <c r="M183" s="71"/>
      <c r="N183" s="17"/>
      <c r="O183" s="158"/>
      <c r="R183" s="71"/>
      <c r="S183" s="17"/>
      <c r="U183" s="17"/>
      <c r="W183" s="17"/>
      <c r="AC183" s="17"/>
      <c r="AJ183" s="17"/>
      <c r="AK183" s="27"/>
      <c r="AL183" s="28"/>
      <c r="AR183" s="17"/>
    </row>
    <row r="184" spans="1:44" x14ac:dyDescent="0.2">
      <c r="A184" s="42" t="s">
        <v>128</v>
      </c>
      <c r="B184" s="42"/>
      <c r="C184" s="177"/>
      <c r="D184" s="199"/>
      <c r="E184" s="186"/>
      <c r="F184" s="163"/>
      <c r="G184" s="163"/>
      <c r="H184" s="18"/>
      <c r="I184" s="18"/>
      <c r="J184" s="18" t="s">
        <v>187</v>
      </c>
      <c r="K184" s="18">
        <v>2.5</v>
      </c>
      <c r="L184" s="17"/>
      <c r="M184" s="71"/>
      <c r="N184" s="17"/>
      <c r="O184" s="158">
        <v>2</v>
      </c>
      <c r="R184" s="71"/>
      <c r="S184" s="17"/>
      <c r="U184" s="17"/>
      <c r="W184" s="17"/>
      <c r="AC184" s="17"/>
      <c r="AJ184" s="17"/>
      <c r="AK184" s="27"/>
      <c r="AL184" s="28"/>
      <c r="AR184" s="17"/>
    </row>
    <row r="185" spans="1:44" x14ac:dyDescent="0.2">
      <c r="A185" s="42" t="s">
        <v>129</v>
      </c>
      <c r="B185" s="42"/>
      <c r="C185" s="177"/>
      <c r="D185" s="199"/>
      <c r="E185" s="186"/>
      <c r="F185" s="163"/>
      <c r="G185" s="163"/>
      <c r="H185" s="18">
        <v>0.5</v>
      </c>
      <c r="I185" s="18"/>
      <c r="J185" s="18">
        <v>1</v>
      </c>
      <c r="K185" s="18">
        <v>2</v>
      </c>
      <c r="L185" s="17"/>
      <c r="M185" s="71"/>
      <c r="N185" s="17"/>
      <c r="O185" s="158" t="s">
        <v>187</v>
      </c>
      <c r="R185" s="71">
        <v>3</v>
      </c>
      <c r="S185" s="17"/>
      <c r="U185" s="17"/>
      <c r="W185" s="17"/>
      <c r="AC185" s="17"/>
      <c r="AJ185" s="17"/>
      <c r="AK185" s="27"/>
      <c r="AL185" s="28"/>
      <c r="AR185" s="17"/>
    </row>
    <row r="186" spans="1:44" x14ac:dyDescent="0.2">
      <c r="A186" s="40" t="s">
        <v>130</v>
      </c>
      <c r="B186" s="42"/>
      <c r="C186" s="177"/>
      <c r="D186" s="199"/>
      <c r="E186" s="186"/>
      <c r="F186" s="163"/>
      <c r="G186" s="163"/>
      <c r="H186" s="18"/>
      <c r="I186" s="18"/>
      <c r="J186" s="18"/>
      <c r="K186" s="18"/>
      <c r="L186" s="17"/>
      <c r="M186" s="71"/>
      <c r="N186" s="17"/>
      <c r="O186" s="158"/>
      <c r="R186" s="71"/>
      <c r="S186" s="17"/>
      <c r="U186" s="17"/>
      <c r="W186" s="17"/>
      <c r="AC186" s="17"/>
      <c r="AJ186" s="17"/>
      <c r="AK186" s="27"/>
      <c r="AL186" s="28"/>
      <c r="AR186" s="17"/>
    </row>
    <row r="187" spans="1:44" x14ac:dyDescent="0.2">
      <c r="A187" s="42" t="s">
        <v>131</v>
      </c>
      <c r="B187" s="40"/>
      <c r="C187" s="177" t="s">
        <v>132</v>
      </c>
      <c r="D187" s="199"/>
      <c r="E187" s="186"/>
      <c r="F187" s="163"/>
      <c r="G187" s="163"/>
      <c r="H187" s="18" t="s">
        <v>187</v>
      </c>
      <c r="I187" s="18"/>
      <c r="J187" s="18"/>
      <c r="K187" s="18"/>
      <c r="L187" s="17"/>
      <c r="M187" s="71"/>
      <c r="N187" s="17"/>
      <c r="O187" s="158"/>
      <c r="R187" s="71"/>
      <c r="S187" s="17"/>
      <c r="U187" s="17"/>
      <c r="W187" s="17"/>
      <c r="AC187" s="17"/>
      <c r="AJ187" s="17"/>
      <c r="AK187" s="27"/>
      <c r="AL187" s="28"/>
      <c r="AR187" s="17"/>
    </row>
    <row r="188" spans="1:44" x14ac:dyDescent="0.2">
      <c r="A188" s="42" t="s">
        <v>133</v>
      </c>
      <c r="B188" s="42"/>
      <c r="C188" s="177"/>
      <c r="D188" s="199"/>
      <c r="E188" s="186"/>
      <c r="F188" s="163"/>
      <c r="G188" s="163"/>
      <c r="H188" s="18">
        <v>0.5</v>
      </c>
      <c r="I188" s="18"/>
      <c r="J188" s="18"/>
      <c r="K188" s="18"/>
      <c r="L188" s="17"/>
      <c r="M188" s="71"/>
      <c r="N188" s="17"/>
      <c r="O188" s="158"/>
      <c r="R188" s="71"/>
      <c r="S188" s="17"/>
      <c r="U188" s="17"/>
      <c r="W188" s="17"/>
      <c r="AC188" s="17"/>
      <c r="AJ188" s="17"/>
      <c r="AK188" s="27"/>
      <c r="AL188" s="28"/>
      <c r="AR188" s="17"/>
    </row>
    <row r="189" spans="1:44" x14ac:dyDescent="0.2">
      <c r="A189" s="42"/>
      <c r="B189" s="42"/>
      <c r="C189" s="177"/>
      <c r="D189" s="199"/>
      <c r="E189" s="186"/>
      <c r="F189" s="163"/>
      <c r="G189" s="163"/>
      <c r="H189" s="18"/>
      <c r="I189" s="18"/>
      <c r="J189" s="18"/>
      <c r="K189" s="18"/>
      <c r="L189" s="17"/>
      <c r="M189" s="71"/>
      <c r="N189" s="17"/>
      <c r="O189" s="158"/>
      <c r="R189" s="71"/>
      <c r="S189" s="17"/>
      <c r="U189" s="17"/>
      <c r="W189" s="17"/>
      <c r="AC189" s="17"/>
      <c r="AJ189" s="17"/>
      <c r="AK189" s="27"/>
      <c r="AL189" s="28"/>
      <c r="AR189" s="17"/>
    </row>
    <row r="190" spans="1:44" x14ac:dyDescent="0.2">
      <c r="A190" s="26"/>
      <c r="B190" s="42"/>
      <c r="C190" s="177"/>
      <c r="D190" s="199"/>
      <c r="E190" s="186"/>
      <c r="F190" s="163"/>
      <c r="G190" s="163"/>
      <c r="H190" s="18"/>
      <c r="I190" s="18"/>
      <c r="J190" s="18"/>
      <c r="K190" s="18"/>
      <c r="L190" s="17"/>
      <c r="M190" s="71"/>
      <c r="N190" s="17"/>
      <c r="O190" s="158"/>
      <c r="R190" s="71"/>
      <c r="S190" s="17"/>
      <c r="U190" s="17"/>
      <c r="W190" s="17"/>
      <c r="AC190" s="17"/>
      <c r="AJ190" s="17"/>
      <c r="AK190" s="27"/>
      <c r="AL190" s="28"/>
      <c r="AR190" s="17"/>
    </row>
    <row r="191" spans="1:44" x14ac:dyDescent="0.2">
      <c r="A191" s="40" t="s">
        <v>37</v>
      </c>
      <c r="B191" s="49"/>
      <c r="C191" s="176" t="s">
        <v>187</v>
      </c>
      <c r="D191" s="199"/>
      <c r="E191" s="185" t="s">
        <v>187</v>
      </c>
      <c r="F191" s="164">
        <v>0</v>
      </c>
      <c r="G191" s="164">
        <v>0</v>
      </c>
      <c r="H191" s="14">
        <f>SUM(H155:H188)</f>
        <v>16</v>
      </c>
      <c r="I191" s="14">
        <f>SUM(I156:I189)</f>
        <v>28</v>
      </c>
      <c r="J191" s="14">
        <f>SUM(J155:J189)</f>
        <v>17</v>
      </c>
      <c r="K191" s="44">
        <f>SUM(K154:K189)</f>
        <v>17.5</v>
      </c>
      <c r="L191" s="15">
        <f>SUM(L156:L189)</f>
        <v>14</v>
      </c>
      <c r="M191" s="72" t="s">
        <v>187</v>
      </c>
      <c r="N191" s="17"/>
      <c r="O191" s="159">
        <f>SUM(O156:O189)</f>
        <v>2</v>
      </c>
      <c r="R191" s="72">
        <f>SUM(R156:R189)</f>
        <v>3</v>
      </c>
      <c r="S191" s="15">
        <f>SUM(S156:S189)</f>
        <v>4</v>
      </c>
      <c r="U191" s="15">
        <f>SUM(U156:U189)</f>
        <v>0</v>
      </c>
      <c r="W191" s="15">
        <f>SUM(W156:W189)</f>
        <v>0</v>
      </c>
      <c r="AC191" s="15"/>
      <c r="AJ191" s="15">
        <f>SUM(AJ156:AJ189)</f>
        <v>0</v>
      </c>
      <c r="AK191" s="15">
        <f>SUM(AK156:AK189)</f>
        <v>0</v>
      </c>
      <c r="AL191" s="16">
        <f>SUM(AL155:AL188)</f>
        <v>2</v>
      </c>
      <c r="AR191" s="17"/>
    </row>
    <row r="192" spans="1:44" x14ac:dyDescent="0.2">
      <c r="A192" s="49" t="s">
        <v>220</v>
      </c>
      <c r="B192" s="65">
        <f>SUM(B191:N191)</f>
        <v>92.5</v>
      </c>
      <c r="C192" s="176"/>
      <c r="D192" s="199"/>
      <c r="E192" s="185"/>
      <c r="F192" s="164"/>
      <c r="G192" s="164"/>
      <c r="H192" s="14"/>
      <c r="I192" s="14"/>
      <c r="J192" s="14"/>
      <c r="K192" s="14"/>
      <c r="L192" s="15"/>
      <c r="M192" s="72"/>
      <c r="N192" s="17"/>
      <c r="O192" s="159"/>
      <c r="R192" s="72"/>
      <c r="S192" s="15"/>
      <c r="U192" s="15"/>
      <c r="W192" s="15"/>
      <c r="AC192" s="15"/>
      <c r="AJ192" s="15"/>
      <c r="AK192" s="41"/>
      <c r="AL192" s="16"/>
      <c r="AR192" s="17"/>
    </row>
    <row r="193" spans="1:44" x14ac:dyDescent="0.2">
      <c r="A193" s="49"/>
      <c r="B193" s="60"/>
      <c r="C193" s="176"/>
      <c r="D193" s="199"/>
      <c r="E193" s="185"/>
      <c r="F193" s="164"/>
      <c r="G193" s="164"/>
      <c r="H193" s="14"/>
      <c r="I193" s="14"/>
      <c r="J193" s="14"/>
      <c r="K193" s="14"/>
      <c r="L193" s="15"/>
      <c r="M193" s="72"/>
      <c r="N193" s="17"/>
      <c r="O193" s="159"/>
      <c r="R193" s="72"/>
      <c r="S193" s="15"/>
      <c r="U193" s="15"/>
      <c r="W193" s="15"/>
      <c r="AC193" s="15"/>
      <c r="AJ193" s="15"/>
      <c r="AK193" s="41"/>
      <c r="AL193" s="16"/>
      <c r="AR193" s="17"/>
    </row>
    <row r="194" spans="1:44" x14ac:dyDescent="0.2">
      <c r="A194" s="62"/>
      <c r="B194" s="62"/>
      <c r="C194" s="176"/>
      <c r="D194" s="199"/>
      <c r="E194" s="185"/>
      <c r="F194" s="164"/>
      <c r="G194" s="164"/>
      <c r="H194" s="14"/>
      <c r="I194" s="14"/>
      <c r="J194" s="14"/>
      <c r="K194" s="14"/>
      <c r="L194" s="15"/>
      <c r="M194" s="72"/>
      <c r="N194" s="17"/>
      <c r="O194" s="159"/>
      <c r="R194" s="72"/>
      <c r="S194" s="15"/>
      <c r="U194" s="15"/>
      <c r="W194" s="15"/>
      <c r="AC194" s="15"/>
      <c r="AJ194" s="15"/>
      <c r="AK194" s="41"/>
      <c r="AL194" s="16"/>
      <c r="AR194" s="17"/>
    </row>
    <row r="195" spans="1:44" x14ac:dyDescent="0.2">
      <c r="A195" s="66" t="s">
        <v>134</v>
      </c>
      <c r="B195" s="15" t="s">
        <v>187</v>
      </c>
      <c r="C195" s="176" t="s">
        <v>187</v>
      </c>
      <c r="D195" s="199"/>
      <c r="E195" s="185" t="s">
        <v>187</v>
      </c>
      <c r="F195" s="164">
        <v>8</v>
      </c>
      <c r="G195" s="164"/>
      <c r="H195" s="14">
        <v>6</v>
      </c>
      <c r="I195" s="14">
        <v>0</v>
      </c>
      <c r="J195" s="14">
        <v>18</v>
      </c>
      <c r="K195" s="14">
        <v>33</v>
      </c>
      <c r="L195" s="15">
        <v>26</v>
      </c>
      <c r="M195" s="72"/>
      <c r="N195" s="17"/>
      <c r="O195" s="159">
        <v>12</v>
      </c>
      <c r="R195" s="72">
        <v>34</v>
      </c>
      <c r="S195" s="15"/>
      <c r="U195" s="15"/>
      <c r="W195" s="15"/>
      <c r="AC195" s="15"/>
      <c r="AJ195" s="15"/>
      <c r="AK195" s="41"/>
      <c r="AL195" s="16"/>
      <c r="AR195" s="17">
        <v>480</v>
      </c>
    </row>
    <row r="196" spans="1:44" x14ac:dyDescent="0.2">
      <c r="A196" s="47" t="s">
        <v>135</v>
      </c>
      <c r="B196" s="67">
        <f>SUM(G195:K195)</f>
        <v>57</v>
      </c>
      <c r="C196" s="176"/>
      <c r="D196" s="199"/>
      <c r="E196" s="185"/>
      <c r="F196" s="164"/>
      <c r="G196" s="164"/>
      <c r="H196" s="14"/>
      <c r="I196" s="14"/>
      <c r="J196" s="14"/>
      <c r="K196" s="14"/>
      <c r="L196" s="15"/>
      <c r="M196" s="72"/>
      <c r="N196" s="17"/>
      <c r="O196" s="159"/>
      <c r="R196" s="72"/>
      <c r="S196" s="15"/>
      <c r="U196" s="15"/>
      <c r="W196" s="15"/>
      <c r="AC196" s="15"/>
      <c r="AJ196" s="15"/>
      <c r="AK196" s="41"/>
      <c r="AL196" s="16"/>
      <c r="AR196" s="17"/>
    </row>
    <row r="197" spans="1:44" x14ac:dyDescent="0.2">
      <c r="A197" s="49"/>
      <c r="B197" s="60"/>
      <c r="C197" s="176"/>
      <c r="D197" s="199"/>
      <c r="E197" s="185"/>
      <c r="F197" s="164"/>
      <c r="G197" s="164"/>
      <c r="H197" s="14"/>
      <c r="I197" s="14"/>
      <c r="J197" s="14"/>
      <c r="K197" s="14"/>
      <c r="L197" s="15"/>
      <c r="M197" s="72"/>
      <c r="N197" s="17"/>
      <c r="O197" s="159"/>
      <c r="R197" s="72"/>
      <c r="S197" s="15"/>
      <c r="U197" s="15"/>
      <c r="W197" s="15"/>
      <c r="AC197" s="15"/>
      <c r="AJ197" s="15"/>
      <c r="AK197" s="41"/>
      <c r="AL197" s="16"/>
      <c r="AR197" s="17"/>
    </row>
    <row r="198" spans="1:44" x14ac:dyDescent="0.2">
      <c r="A198" s="49" t="s">
        <v>136</v>
      </c>
      <c r="B198" s="49"/>
      <c r="C198" s="176" t="s">
        <v>187</v>
      </c>
      <c r="D198" s="199"/>
      <c r="E198" s="185" t="s">
        <v>187</v>
      </c>
      <c r="F198" s="164" t="s">
        <v>187</v>
      </c>
      <c r="G198" s="164" t="s">
        <v>187</v>
      </c>
      <c r="H198" s="14">
        <f>SUM(H26,H91,H130, H149,H191)</f>
        <v>52</v>
      </c>
      <c r="I198" s="14">
        <f>SUM(I26,I91,I130, I149,I191)</f>
        <v>42</v>
      </c>
      <c r="J198" s="14">
        <f>SUM(J26,J91,J130,J149,J191)</f>
        <v>46.5</v>
      </c>
      <c r="K198" s="14">
        <f t="shared" ref="K198:N198" si="17">SUM(K26,K91,K130, K149,K191)</f>
        <v>40</v>
      </c>
      <c r="L198" s="15">
        <f t="shared" si="17"/>
        <v>54</v>
      </c>
      <c r="M198" s="72">
        <f t="shared" si="17"/>
        <v>8</v>
      </c>
      <c r="N198" s="15">
        <f t="shared" si="17"/>
        <v>12</v>
      </c>
      <c r="O198" s="159">
        <f t="shared" ref="O198" si="18">SUM(O26,O91,O130, O149,O191)</f>
        <v>40</v>
      </c>
      <c r="R198" s="72">
        <f t="shared" ref="R198:S198" si="19">SUM(R26,R91,R130, R149,R191)</f>
        <v>21</v>
      </c>
      <c r="S198" s="15">
        <f t="shared" si="19"/>
        <v>18</v>
      </c>
      <c r="U198" s="15">
        <f t="shared" ref="U198" si="20">SUM(U26,U91,U130, U149,U191)</f>
        <v>34</v>
      </c>
      <c r="W198" s="15">
        <f t="shared" ref="W198" si="21">SUM(W26,W91,W130, W149,W191)</f>
        <v>14</v>
      </c>
      <c r="AC198" s="15">
        <f t="shared" ref="AC198" si="22">SUM(AC26,AC91,AC130, AC149,AC191)</f>
        <v>14</v>
      </c>
      <c r="AJ198" s="15">
        <f t="shared" ref="AJ198:AL198" si="23">SUM(AJ26,AJ91,AJ130, AJ149,AJ191)</f>
        <v>14</v>
      </c>
      <c r="AK198" s="15">
        <f t="shared" si="23"/>
        <v>43</v>
      </c>
      <c r="AL198" s="15">
        <f t="shared" si="23"/>
        <v>51</v>
      </c>
      <c r="AR198" s="15">
        <f t="shared" ref="AR198" si="24">SUM(AR26,AR91,AR130, AR149,AR191)</f>
        <v>4</v>
      </c>
    </row>
    <row r="199" spans="1:44" x14ac:dyDescent="0.2">
      <c r="A199" s="68"/>
      <c r="B199" s="68"/>
      <c r="C199" s="20"/>
      <c r="D199" s="199"/>
      <c r="E199" s="191"/>
      <c r="F199" s="17"/>
      <c r="G199" s="17"/>
      <c r="H199" s="17"/>
      <c r="I199" s="17"/>
      <c r="J199" s="17"/>
      <c r="K199" s="17"/>
      <c r="L199" s="17"/>
      <c r="M199" s="17"/>
      <c r="N199" s="17"/>
      <c r="O199" s="17"/>
      <c r="R199" s="17"/>
      <c r="S199" s="17"/>
      <c r="U199" s="17"/>
      <c r="W199" s="17"/>
      <c r="AC199" s="17"/>
      <c r="AJ199" s="17"/>
      <c r="AK199" s="68"/>
      <c r="AL199" s="28"/>
      <c r="AR199" s="17"/>
    </row>
    <row r="200" spans="1:44" x14ac:dyDescent="0.2">
      <c r="A200" s="68" t="s">
        <v>188</v>
      </c>
      <c r="B200" s="68"/>
      <c r="C200" s="20"/>
      <c r="D200" s="199"/>
      <c r="E200" s="191"/>
      <c r="F200" s="17" t="s">
        <v>187</v>
      </c>
      <c r="G200" s="17" t="s">
        <v>187</v>
      </c>
      <c r="H200" s="17" t="s">
        <v>187</v>
      </c>
      <c r="I200" s="17" t="s">
        <v>187</v>
      </c>
      <c r="J200" s="17" t="s">
        <v>187</v>
      </c>
      <c r="K200" s="17" t="s">
        <v>187</v>
      </c>
      <c r="L200" s="17" t="s">
        <v>187</v>
      </c>
      <c r="M200" s="17"/>
      <c r="N200" s="17"/>
      <c r="O200" s="17" t="s">
        <v>187</v>
      </c>
      <c r="R200" s="17"/>
      <c r="S200" s="17"/>
      <c r="U200" s="17"/>
      <c r="W200" s="17"/>
      <c r="AC200" s="17"/>
      <c r="AJ200" s="17"/>
      <c r="AK200" s="68"/>
      <c r="AL200" s="28"/>
      <c r="AR200" s="17"/>
    </row>
    <row r="201" spans="1:44" x14ac:dyDescent="0.2">
      <c r="A201" s="26"/>
      <c r="B201" s="26"/>
      <c r="C201" s="20"/>
      <c r="D201" s="199"/>
      <c r="E201" s="191"/>
      <c r="F201" s="17"/>
      <c r="G201" s="17"/>
      <c r="H201" s="17"/>
      <c r="I201" s="17"/>
      <c r="J201" s="17"/>
      <c r="K201" s="17"/>
      <c r="L201" s="17"/>
      <c r="M201" s="17"/>
      <c r="N201" s="17"/>
      <c r="O201" s="17"/>
      <c r="R201" s="17"/>
      <c r="S201" s="17"/>
      <c r="U201" s="17"/>
      <c r="W201" s="17"/>
      <c r="AC201" s="17"/>
      <c r="AJ201" s="17"/>
      <c r="AK201" s="27"/>
      <c r="AL201" s="28"/>
      <c r="AR201" s="17"/>
    </row>
    <row r="202" spans="1:44" ht="15.75" x14ac:dyDescent="0.25">
      <c r="A202" s="29" t="s">
        <v>40</v>
      </c>
      <c r="B202" s="29"/>
      <c r="C202" s="33"/>
      <c r="D202" s="199"/>
      <c r="E202" s="192"/>
      <c r="F202" s="30"/>
      <c r="G202" s="30"/>
      <c r="H202" s="30"/>
      <c r="I202" s="30"/>
      <c r="J202" s="30"/>
      <c r="K202" s="30"/>
      <c r="L202" s="30"/>
      <c r="M202" s="30"/>
      <c r="N202" s="30"/>
      <c r="O202" s="30"/>
      <c r="R202" s="30"/>
      <c r="S202" s="30"/>
      <c r="U202" s="30"/>
      <c r="W202" s="30"/>
      <c r="AC202" s="30"/>
      <c r="AJ202" s="30"/>
      <c r="AK202" s="31"/>
      <c r="AL202" s="32"/>
      <c r="AR202" s="30"/>
    </row>
    <row r="203" spans="1:44" ht="89.25" x14ac:dyDescent="0.2">
      <c r="A203" s="154" t="s">
        <v>43</v>
      </c>
      <c r="B203" s="62"/>
      <c r="C203" s="80"/>
      <c r="D203" s="199"/>
      <c r="E203" s="193"/>
      <c r="F203" s="171"/>
      <c r="G203" s="171"/>
      <c r="H203" s="78"/>
      <c r="I203" s="78"/>
      <c r="J203" s="78"/>
      <c r="K203" s="78"/>
      <c r="L203" s="78"/>
      <c r="M203" s="78"/>
      <c r="N203" s="78"/>
      <c r="O203" s="78"/>
      <c r="R203" s="78"/>
      <c r="S203" s="78"/>
      <c r="U203" s="78"/>
      <c r="W203" s="78"/>
      <c r="AC203" s="78"/>
      <c r="AJ203" s="78"/>
      <c r="AK203" s="41"/>
      <c r="AL203" s="79"/>
      <c r="AR203" s="78"/>
    </row>
    <row r="204" spans="1:44" ht="102" x14ac:dyDescent="0.2">
      <c r="A204" s="155" t="s">
        <v>158</v>
      </c>
      <c r="B204" s="149"/>
      <c r="C204" s="151"/>
      <c r="D204" s="199"/>
      <c r="E204" s="194"/>
      <c r="F204" s="171"/>
      <c r="G204" s="171"/>
      <c r="H204" s="149"/>
      <c r="I204" s="149"/>
      <c r="J204" s="149"/>
      <c r="K204" s="149"/>
      <c r="L204" s="149"/>
      <c r="M204" s="149"/>
      <c r="N204" s="149"/>
      <c r="O204" s="149"/>
      <c r="R204" s="149"/>
      <c r="S204" s="149"/>
      <c r="U204" s="149"/>
      <c r="W204" s="149"/>
      <c r="AC204" s="149"/>
      <c r="AJ204" s="149"/>
      <c r="AK204" s="149"/>
      <c r="AL204" s="150"/>
      <c r="AR204" s="149"/>
    </row>
    <row r="205" spans="1:44" x14ac:dyDescent="0.2">
      <c r="F205" s="168"/>
      <c r="G205" s="168"/>
    </row>
    <row r="206" spans="1:44" x14ac:dyDescent="0.2">
      <c r="F206" s="169"/>
      <c r="G206" s="1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CCCPE Matrix</vt:lpstr>
      <vt:lpstr>By Course</vt:lpstr>
    </vt:vector>
  </TitlesOfParts>
  <Company>McMaster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JRP</dc:creator>
  <cp:lastModifiedBy>AKA</cp:lastModifiedBy>
  <cp:lastPrinted>2014-10-29T19:15:46Z</cp:lastPrinted>
  <dcterms:created xsi:type="dcterms:W3CDTF">2014-08-29T17:31:58Z</dcterms:created>
  <dcterms:modified xsi:type="dcterms:W3CDTF">2016-09-01T17:57:49Z</dcterms:modified>
</cp:coreProperties>
</file>