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480" windowHeight="11640" activeTab="0"/>
  </bookViews>
  <sheets>
    <sheet name="In_Out" sheetId="1" r:id="rId1"/>
  </sheets>
  <definedNames>
    <definedName name="IFUT">'In_Out'!$C$27</definedName>
    <definedName name="IMAX">'In_Out'!$C$26</definedName>
    <definedName name="IMIN">'In_Out'!$C$25</definedName>
    <definedName name="K">'In_Out'!$C$24</definedName>
    <definedName name="N">'In_Out'!$C$21</definedName>
    <definedName name="PARM_COUNT">'In_Out'!$C$18</definedName>
    <definedName name="RF">'In_Out'!$C$3</definedName>
    <definedName name="S_0">'In_Out'!$E$3</definedName>
    <definedName name="SIGMA">'In_Out'!$C$4</definedName>
    <definedName name="SMAX">'In_Out'!$C$23</definedName>
    <definedName name="SMIN">'In_Out'!$C$22</definedName>
    <definedName name="TMAT">'In_Out'!$C$5</definedName>
    <definedName name="U_0">'In_Out'!$F$3</definedName>
    <definedName name="U_MAX">'In_Out'!$F$201</definedName>
    <definedName name="XPRICE">'In_Out'!$C$6</definedName>
  </definedNames>
  <calcPr fullCalcOnLoad="1"/>
</workbook>
</file>

<file path=xl/sharedStrings.xml><?xml version="1.0" encoding="utf-8"?>
<sst xmlns="http://schemas.openxmlformats.org/spreadsheetml/2006/main" count="21" uniqueCount="21">
  <si>
    <t>CN Parms</t>
  </si>
  <si>
    <t>N</t>
  </si>
  <si>
    <t>K</t>
  </si>
  <si>
    <t>SIGMA</t>
  </si>
  <si>
    <t>TMAT</t>
  </si>
  <si>
    <t>XPRICE</t>
  </si>
  <si>
    <t>SMIN</t>
  </si>
  <si>
    <t>SMAX</t>
  </si>
  <si>
    <t>IMIN</t>
  </si>
  <si>
    <t>IMAX</t>
  </si>
  <si>
    <t>IFUT</t>
  </si>
  <si>
    <t>RF</t>
  </si>
  <si>
    <t>Fin Model Parms</t>
  </si>
  <si>
    <t>S(0)</t>
  </si>
  <si>
    <t>Black Scholes</t>
  </si>
  <si>
    <t>SIGMA*SQRT(TMAT)</t>
  </si>
  <si>
    <t>(R+Sigma^2/2)*TMAT</t>
  </si>
  <si>
    <t>(R-SIGMA^2/2)*TMAT</t>
  </si>
  <si>
    <t>BS PARMS</t>
  </si>
  <si>
    <t>Error</t>
  </si>
  <si>
    <t>E_PUT(0)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</si>
</sst>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E+00"/>
    <numFmt numFmtId="173" formatCode="0.000000E+00"/>
  </numFmts>
  <fonts count="4">
    <font>
      <sz val="10"/>
      <name val="Arial"/>
      <family val="0"/>
    </font>
    <font>
      <b/>
      <sz val="10"/>
      <color indexed="1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67" fontId="0" fillId="2" borderId="4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167" fontId="0" fillId="2" borderId="6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172" fontId="0" fillId="2" borderId="0" xfId="0" applyNumberFormat="1" applyFill="1" applyAlignment="1">
      <alignment/>
    </xf>
    <xf numFmtId="170" fontId="0" fillId="2" borderId="0" xfId="0" applyNumberFormat="1" applyFill="1" applyBorder="1" applyAlignment="1">
      <alignment horizontal="center"/>
    </xf>
    <xf numFmtId="168" fontId="0" fillId="2" borderId="5" xfId="0" applyNumberFormat="1" applyFill="1" applyBorder="1" applyAlignment="1">
      <alignment horizontal="right"/>
    </xf>
    <xf numFmtId="168" fontId="0" fillId="2" borderId="4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11"/>
  <sheetViews>
    <sheetView tabSelected="1" zoomScale="85" zoomScaleNormal="85" workbookViewId="0" topLeftCell="A1">
      <selection activeCell="C25" sqref="C25"/>
    </sheetView>
  </sheetViews>
  <sheetFormatPr defaultColWidth="9.140625" defaultRowHeight="12.75"/>
  <cols>
    <col min="1" max="1" width="4.421875" style="1" customWidth="1"/>
    <col min="2" max="2" width="11.7109375" style="1" customWidth="1"/>
    <col min="3" max="4" width="12.421875" style="1" customWidth="1"/>
    <col min="5" max="5" width="11.140625" style="27" customWidth="1"/>
    <col min="6" max="6" width="14.00390625" style="14" customWidth="1"/>
    <col min="7" max="8" width="15.8515625" style="1" customWidth="1"/>
    <col min="9" max="9" width="9.140625" style="1" customWidth="1"/>
    <col min="10" max="10" width="19.140625" style="1" bestFit="1" customWidth="1"/>
    <col min="11" max="11" width="16.28125" style="1" customWidth="1"/>
    <col min="12" max="16384" width="9.140625" style="1" customWidth="1"/>
  </cols>
  <sheetData>
    <row r="1" spans="5:6" ht="12.75">
      <c r="E1" s="12"/>
      <c r="F1" s="12"/>
    </row>
    <row r="2" spans="2:8" ht="12.75">
      <c r="B2" s="41" t="s">
        <v>12</v>
      </c>
      <c r="C2" s="42"/>
      <c r="D2" s="21"/>
      <c r="E2" s="22" t="s">
        <v>13</v>
      </c>
      <c r="F2" s="16" t="s">
        <v>20</v>
      </c>
      <c r="G2" s="22" t="s">
        <v>14</v>
      </c>
      <c r="H2" s="22" t="s">
        <v>19</v>
      </c>
    </row>
    <row r="3" spans="2:11" ht="12.75">
      <c r="B3" s="6" t="s">
        <v>11</v>
      </c>
      <c r="C3" s="10">
        <v>0.1</v>
      </c>
      <c r="D3" s="17"/>
      <c r="E3" s="24">
        <v>0</v>
      </c>
      <c r="F3" s="38">
        <v>40.9365369659121</v>
      </c>
      <c r="G3" s="34"/>
      <c r="H3" s="34"/>
      <c r="J3" s="41" t="s">
        <v>18</v>
      </c>
      <c r="K3" s="42"/>
    </row>
    <row r="4" spans="2:11" ht="12.75">
      <c r="B4" s="6" t="s">
        <v>3</v>
      </c>
      <c r="C4" s="13">
        <v>0.2</v>
      </c>
      <c r="D4" s="18"/>
      <c r="E4" s="25">
        <v>1</v>
      </c>
      <c r="F4" s="37">
        <v>39.93653697132066</v>
      </c>
      <c r="G4" s="37">
        <f aca="true" t="shared" si="0" ref="G4:G35">XPRICE*EXP(-RF*TMAT)*NORMSDIST(-(LN($E4/XPRICE)+$K$5)/$K$6)-$E4*NORMSDIST(-(LN($E4/XPRICE)+$K$4)/$K$6)</f>
        <v>39.936537653899094</v>
      </c>
      <c r="H4" s="39">
        <f>F4-G4</f>
        <v>-6.825784311104144E-07</v>
      </c>
      <c r="J4" s="28" t="s">
        <v>16</v>
      </c>
      <c r="K4" s="31">
        <f>(RF+SIGMA^2/2)*TMAT</f>
        <v>0.24000000000000002</v>
      </c>
    </row>
    <row r="5" spans="2:11" ht="12.75">
      <c r="B5" s="6" t="s">
        <v>4</v>
      </c>
      <c r="C5" s="8">
        <v>2</v>
      </c>
      <c r="D5" s="18"/>
      <c r="E5" s="25">
        <v>2</v>
      </c>
      <c r="F5" s="37">
        <v>38.93653697162844</v>
      </c>
      <c r="G5" s="37">
        <f t="shared" si="0"/>
        <v>38.936537653899094</v>
      </c>
      <c r="H5" s="39">
        <f aca="true" t="shared" si="1" ref="H5:H68">F5-G5</f>
        <v>-6.822706524189925E-07</v>
      </c>
      <c r="J5" s="29" t="s">
        <v>17</v>
      </c>
      <c r="K5" s="32">
        <f>(RF-SIGMA^2/2)*TMAT</f>
        <v>0.16</v>
      </c>
    </row>
    <row r="6" spans="2:11" ht="12.75">
      <c r="B6" s="6" t="s">
        <v>5</v>
      </c>
      <c r="C6" s="8">
        <v>50</v>
      </c>
      <c r="D6" s="18"/>
      <c r="E6" s="25">
        <v>3</v>
      </c>
      <c r="F6" s="37">
        <v>37.93653697162352</v>
      </c>
      <c r="G6" s="37">
        <f t="shared" si="0"/>
        <v>37.936537653899094</v>
      </c>
      <c r="H6" s="39">
        <f t="shared" si="1"/>
        <v>-6.822755764801514E-07</v>
      </c>
      <c r="J6" s="30" t="s">
        <v>15</v>
      </c>
      <c r="K6" s="33">
        <f>SIGMA*SQRT(TMAT)</f>
        <v>0.28284271247461906</v>
      </c>
    </row>
    <row r="7" spans="2:8" ht="12.75">
      <c r="B7" s="6"/>
      <c r="C7" s="6"/>
      <c r="D7" s="12"/>
      <c r="E7" s="25">
        <v>4</v>
      </c>
      <c r="F7" s="37">
        <v>36.93653697162386</v>
      </c>
      <c r="G7" s="37">
        <f t="shared" si="0"/>
        <v>36.936537653899094</v>
      </c>
      <c r="H7" s="39">
        <f t="shared" si="1"/>
        <v>-6.822752354196382E-07</v>
      </c>
    </row>
    <row r="8" spans="2:8" ht="12.75">
      <c r="B8" s="6"/>
      <c r="C8" s="6"/>
      <c r="D8" s="12"/>
      <c r="E8" s="25">
        <v>5</v>
      </c>
      <c r="F8" s="37">
        <v>35.936536971642745</v>
      </c>
      <c r="G8" s="37">
        <f t="shared" si="0"/>
        <v>35.936537653899116</v>
      </c>
      <c r="H8" s="39">
        <f t="shared" si="1"/>
        <v>-6.822563705100038E-07</v>
      </c>
    </row>
    <row r="9" spans="2:8" ht="12.75">
      <c r="B9" s="6"/>
      <c r="C9" s="6"/>
      <c r="D9" s="12"/>
      <c r="E9" s="25">
        <v>6</v>
      </c>
      <c r="F9" s="37">
        <v>34.93653697192721</v>
      </c>
      <c r="G9" s="37">
        <f t="shared" si="0"/>
        <v>34.9365376539026</v>
      </c>
      <c r="H9" s="39">
        <f t="shared" si="1"/>
        <v>-6.819753863851474E-07</v>
      </c>
    </row>
    <row r="10" spans="2:8" ht="12.75">
      <c r="B10" s="6"/>
      <c r="C10" s="6"/>
      <c r="D10" s="12"/>
      <c r="E10" s="25">
        <v>7</v>
      </c>
      <c r="F10" s="37">
        <v>33.936536974989146</v>
      </c>
      <c r="G10" s="37">
        <f t="shared" si="0"/>
        <v>33.93653765405351</v>
      </c>
      <c r="H10" s="39">
        <f t="shared" si="1"/>
        <v>-6.790643638510119E-07</v>
      </c>
    </row>
    <row r="11" spans="2:8" ht="12.75">
      <c r="B11" s="6"/>
      <c r="C11" s="6"/>
      <c r="D11" s="12"/>
      <c r="E11" s="25">
        <v>8</v>
      </c>
      <c r="F11" s="37">
        <v>32.93653699976974</v>
      </c>
      <c r="G11" s="37">
        <f t="shared" si="0"/>
        <v>32.93653765715775</v>
      </c>
      <c r="H11" s="39">
        <f t="shared" si="1"/>
        <v>-6.573880071414351E-07</v>
      </c>
    </row>
    <row r="12" spans="2:8" ht="12.75">
      <c r="B12" s="6"/>
      <c r="C12" s="6"/>
      <c r="D12" s="12"/>
      <c r="E12" s="25">
        <v>9</v>
      </c>
      <c r="F12" s="37">
        <v>31.93653715653738</v>
      </c>
      <c r="G12" s="37">
        <f t="shared" si="0"/>
        <v>31.936537694142572</v>
      </c>
      <c r="H12" s="39">
        <f t="shared" si="1"/>
        <v>-5.37605192363344E-07</v>
      </c>
    </row>
    <row r="13" spans="2:8" ht="12.75">
      <c r="B13" s="6"/>
      <c r="C13" s="6"/>
      <c r="D13" s="12"/>
      <c r="E13" s="25">
        <v>10</v>
      </c>
      <c r="F13" s="37">
        <v>30.93653795702904</v>
      </c>
      <c r="G13" s="37">
        <f t="shared" si="0"/>
        <v>30.936537985667883</v>
      </c>
      <c r="H13" s="39">
        <f t="shared" si="1"/>
        <v>-2.8638844185024936E-08</v>
      </c>
    </row>
    <row r="14" spans="2:8" ht="12.75">
      <c r="B14" s="6"/>
      <c r="C14" s="6"/>
      <c r="D14" s="12"/>
      <c r="E14" s="25">
        <v>11</v>
      </c>
      <c r="F14" s="37">
        <v>29.936541347575726</v>
      </c>
      <c r="G14" s="37">
        <f t="shared" si="0"/>
        <v>29.93653965285664</v>
      </c>
      <c r="H14" s="39">
        <f t="shared" si="1"/>
        <v>1.694719085065799E-06</v>
      </c>
    </row>
    <row r="15" spans="2:8" ht="12.75">
      <c r="B15" s="6"/>
      <c r="C15" s="6"/>
      <c r="D15" s="12"/>
      <c r="E15" s="25">
        <v>12</v>
      </c>
      <c r="F15" s="37">
        <v>28.93655354319068</v>
      </c>
      <c r="G15" s="37">
        <f t="shared" si="0"/>
        <v>28.9365470442539</v>
      </c>
      <c r="H15" s="39">
        <f t="shared" si="1"/>
        <v>6.498936780729991E-06</v>
      </c>
    </row>
    <row r="16" spans="2:8" ht="12.75">
      <c r="B16" s="6"/>
      <c r="C16" s="6"/>
      <c r="D16" s="12"/>
      <c r="E16" s="25">
        <v>13</v>
      </c>
      <c r="F16" s="37">
        <v>27.93659156377036</v>
      </c>
      <c r="G16" s="37">
        <f t="shared" si="0"/>
        <v>27.936573723751927</v>
      </c>
      <c r="H16" s="39">
        <f t="shared" si="1"/>
        <v>1.7840018433190608E-05</v>
      </c>
    </row>
    <row r="17" spans="2:8" ht="12.75">
      <c r="B17" s="7"/>
      <c r="C17" s="7"/>
      <c r="D17" s="12"/>
      <c r="E17" s="25">
        <v>14</v>
      </c>
      <c r="F17" s="37">
        <v>26.936696137844773</v>
      </c>
      <c r="G17" s="37">
        <f t="shared" si="0"/>
        <v>26.93665508719868</v>
      </c>
      <c r="H17" s="39">
        <f t="shared" si="1"/>
        <v>4.1050646093054866E-05</v>
      </c>
    </row>
    <row r="18" spans="3:8" ht="12.75">
      <c r="C18" s="15">
        <f>COUNT(C3:C17)</f>
        <v>4</v>
      </c>
      <c r="D18" s="12"/>
      <c r="E18" s="25">
        <v>15</v>
      </c>
      <c r="F18" s="37">
        <v>25.93695384563804</v>
      </c>
      <c r="G18" s="37">
        <f t="shared" si="0"/>
        <v>25.936870810772284</v>
      </c>
      <c r="H18" s="39">
        <f t="shared" si="1"/>
        <v>8.303486575655938E-05</v>
      </c>
    </row>
    <row r="19" spans="5:8" ht="12.75">
      <c r="E19" s="25">
        <v>16</v>
      </c>
      <c r="F19" s="37">
        <v>24.937530558137727</v>
      </c>
      <c r="G19" s="37">
        <f t="shared" si="0"/>
        <v>24.937379353122985</v>
      </c>
      <c r="H19" s="39">
        <f t="shared" si="1"/>
        <v>0.000151205014741862</v>
      </c>
    </row>
    <row r="20" spans="2:8" ht="12.75">
      <c r="B20" s="41" t="s">
        <v>0</v>
      </c>
      <c r="C20" s="43"/>
      <c r="D20" s="19"/>
      <c r="E20" s="25">
        <v>17</v>
      </c>
      <c r="F20" s="37">
        <v>23.938716271945683</v>
      </c>
      <c r="G20" s="37">
        <f t="shared" si="0"/>
        <v>23.93846448183101</v>
      </c>
      <c r="H20" s="39">
        <f t="shared" si="1"/>
        <v>0.0002517901146745771</v>
      </c>
    </row>
    <row r="21" spans="2:8" ht="12.75">
      <c r="B21" s="5" t="s">
        <v>1</v>
      </c>
      <c r="C21" s="2">
        <v>100</v>
      </c>
      <c r="D21" s="12"/>
      <c r="E21" s="25">
        <v>18</v>
      </c>
      <c r="F21" s="37">
        <v>22.94097871361104</v>
      </c>
      <c r="G21" s="37">
        <f t="shared" si="0"/>
        <v>22.94059079426954</v>
      </c>
      <c r="H21" s="39">
        <f t="shared" si="1"/>
        <v>0.00038791934150239626</v>
      </c>
    </row>
    <row r="22" spans="2:10" ht="12.75">
      <c r="B22" s="6" t="s">
        <v>6</v>
      </c>
      <c r="C22" s="8">
        <v>0</v>
      </c>
      <c r="D22" s="18"/>
      <c r="E22" s="25">
        <v>19</v>
      </c>
      <c r="F22" s="37">
        <v>21.94502034110622</v>
      </c>
      <c r="G22" s="37">
        <f t="shared" si="0"/>
        <v>21.94446233332773</v>
      </c>
      <c r="H22" s="39">
        <f t="shared" si="1"/>
        <v>0.0005580077784870241</v>
      </c>
      <c r="J22" s="35"/>
    </row>
    <row r="23" spans="2:8" ht="12.75">
      <c r="B23" s="6" t="s">
        <v>7</v>
      </c>
      <c r="C23" s="8">
        <v>100</v>
      </c>
      <c r="D23" s="18"/>
      <c r="E23" s="25">
        <v>20</v>
      </c>
      <c r="F23" s="37">
        <v>20.95183142317618</v>
      </c>
      <c r="G23" s="37">
        <f t="shared" si="0"/>
        <v>20.951076521369963</v>
      </c>
      <c r="H23" s="39">
        <f t="shared" si="1"/>
        <v>0.0007549018062178448</v>
      </c>
    </row>
    <row r="24" spans="2:8" ht="12.75">
      <c r="B24" s="6" t="s">
        <v>2</v>
      </c>
      <c r="C24" s="8">
        <v>0.01</v>
      </c>
      <c r="D24" s="18"/>
      <c r="E24" s="25">
        <v>21</v>
      </c>
      <c r="F24" s="37">
        <v>19.96273130280663</v>
      </c>
      <c r="G24" s="37">
        <f t="shared" si="0"/>
        <v>19.961765276413864</v>
      </c>
      <c r="H24" s="39">
        <f t="shared" si="1"/>
        <v>0.0009660263927671053</v>
      </c>
    </row>
    <row r="25" spans="2:8" ht="12.75">
      <c r="B25" s="6" t="s">
        <v>8</v>
      </c>
      <c r="C25" s="9">
        <v>0</v>
      </c>
      <c r="D25" s="20"/>
      <c r="E25" s="25">
        <v>22</v>
      </c>
      <c r="F25" s="37">
        <v>18.979390900609953</v>
      </c>
      <c r="G25" s="37">
        <f t="shared" si="0"/>
        <v>18.97821638905142</v>
      </c>
      <c r="H25" s="39">
        <f t="shared" si="1"/>
        <v>0.0011745115585348742</v>
      </c>
    </row>
    <row r="26" spans="2:8" ht="12.75">
      <c r="B26" s="6" t="s">
        <v>9</v>
      </c>
      <c r="C26" s="3">
        <v>0</v>
      </c>
      <c r="D26" s="12"/>
      <c r="E26" s="25">
        <v>23</v>
      </c>
      <c r="F26" s="37">
        <v>18.003831725028117</v>
      </c>
      <c r="G26" s="37">
        <f t="shared" si="0"/>
        <v>18.002470673419907</v>
      </c>
      <c r="H26" s="39">
        <f t="shared" si="1"/>
        <v>0.0013610516082103175</v>
      </c>
    </row>
    <row r="27" spans="2:8" ht="12.75">
      <c r="B27" s="6" t="s">
        <v>10</v>
      </c>
      <c r="C27" s="3">
        <v>0</v>
      </c>
      <c r="D27" s="12"/>
      <c r="E27" s="25">
        <v>24</v>
      </c>
      <c r="F27" s="37">
        <v>17.038399594922392</v>
      </c>
      <c r="G27" s="37">
        <f t="shared" si="0"/>
        <v>17.03689347179681</v>
      </c>
      <c r="H27" s="39">
        <f t="shared" si="1"/>
        <v>0.001506123125583514</v>
      </c>
    </row>
    <row r="28" spans="2:10" ht="12.75">
      <c r="B28" s="6"/>
      <c r="C28" s="3"/>
      <c r="D28" s="12"/>
      <c r="E28" s="25">
        <v>25</v>
      </c>
      <c r="F28" s="37">
        <v>16.085714331542587</v>
      </c>
      <c r="G28" s="37">
        <f t="shared" si="0"/>
        <v>16.084122163944638</v>
      </c>
      <c r="H28" s="39">
        <f t="shared" si="1"/>
        <v>0.0015921675979484462</v>
      </c>
      <c r="J28" s="36"/>
    </row>
    <row r="29" spans="2:8" ht="12.75">
      <c r="B29" s="6"/>
      <c r="C29" s="3"/>
      <c r="D29" s="12"/>
      <c r="E29" s="25">
        <v>26</v>
      </c>
      <c r="F29" s="37">
        <v>15.14859930910941</v>
      </c>
      <c r="G29" s="37">
        <f t="shared" si="0"/>
        <v>15.146993898525114</v>
      </c>
      <c r="H29" s="39">
        <f t="shared" si="1"/>
        <v>0.0016054105842968625</v>
      </c>
    </row>
    <row r="30" spans="2:8" ht="12.75">
      <c r="B30" s="7"/>
      <c r="C30" s="4"/>
      <c r="D30" s="12"/>
      <c r="E30" s="25">
        <v>27</v>
      </c>
      <c r="F30" s="37">
        <v>14.22999661468772</v>
      </c>
      <c r="G30" s="37">
        <f t="shared" si="0"/>
        <v>14.22845950990309</v>
      </c>
      <c r="H30" s="39">
        <f t="shared" si="1"/>
        <v>0.0015371047846297614</v>
      </c>
    </row>
    <row r="31" spans="5:8" ht="12.75">
      <c r="E31" s="25">
        <v>28</v>
      </c>
      <c r="F31" s="37">
        <v>13.33287451399954</v>
      </c>
      <c r="G31" s="37">
        <f t="shared" si="0"/>
        <v>13.331490401871992</v>
      </c>
      <c r="H31" s="39">
        <f t="shared" si="1"/>
        <v>0.001384112127547965</v>
      </c>
    </row>
    <row r="32" spans="5:8" ht="12.75">
      <c r="E32" s="25">
        <v>29</v>
      </c>
      <c r="F32" s="37">
        <v>12.460133985814194</v>
      </c>
      <c r="G32" s="37">
        <f t="shared" si="0"/>
        <v>12.45898513382107</v>
      </c>
      <c r="H32" s="39">
        <f t="shared" si="1"/>
        <v>0.0011488519931237562</v>
      </c>
    </row>
    <row r="33" spans="5:8" ht="12.75">
      <c r="E33" s="25">
        <v>30</v>
      </c>
      <c r="F33" s="37">
        <v>11.614520433919726</v>
      </c>
      <c r="G33" s="37">
        <f t="shared" si="0"/>
        <v>11.613681710779112</v>
      </c>
      <c r="H33" s="39">
        <f t="shared" si="1"/>
        <v>0.0008387231406139506</v>
      </c>
    </row>
    <row r="34" spans="5:8" ht="12.75">
      <c r="E34" s="25">
        <v>31</v>
      </c>
      <c r="F34" s="37">
        <v>10.798545536064108</v>
      </c>
      <c r="G34" s="37">
        <f t="shared" si="0"/>
        <v>10.798080384785923</v>
      </c>
      <c r="H34" s="39">
        <f t="shared" si="1"/>
        <v>0.0004651512781848055</v>
      </c>
    </row>
    <row r="35" spans="5:8" ht="12.75">
      <c r="E35" s="25">
        <v>32</v>
      </c>
      <c r="F35" s="37">
        <v>10.014422777588356</v>
      </c>
      <c r="G35" s="37">
        <f t="shared" si="0"/>
        <v>10.014380351568814</v>
      </c>
      <c r="H35" s="39">
        <f t="shared" si="1"/>
        <v>4.2426019541963456E-05</v>
      </c>
    </row>
    <row r="36" spans="5:8" ht="12.75">
      <c r="E36" s="25">
        <v>33</v>
      </c>
      <c r="F36" s="37">
        <v>9.264018750667166</v>
      </c>
      <c r="G36" s="37">
        <f aca="true" t="shared" si="2" ref="G36:G67">XPRICE*EXP(-RF*TMAT)*NORMSDIST(-(LN($E36/XPRICE)+$K$5)/$K$6)-$E36*NORMSDIST(-(LN($E36/XPRICE)+$K$4)/$K$6)</f>
        <v>9.264432272520288</v>
      </c>
      <c r="H36" s="39">
        <f t="shared" si="1"/>
        <v>-0.00041352185312248935</v>
      </c>
    </row>
    <row r="37" spans="5:8" ht="12.75">
      <c r="E37" s="25">
        <v>34</v>
      </c>
      <c r="F37" s="37">
        <v>8.548820937428834</v>
      </c>
      <c r="G37" s="37">
        <f t="shared" si="2"/>
        <v>8.549707217532674</v>
      </c>
      <c r="H37" s="39">
        <f t="shared" si="1"/>
        <v>-0.0008862801038400647</v>
      </c>
    </row>
    <row r="38" spans="5:8" ht="12.75">
      <c r="E38" s="25">
        <v>35</v>
      </c>
      <c r="F38" s="37">
        <v>7.869921541919839</v>
      </c>
      <c r="G38" s="37">
        <f t="shared" si="2"/>
        <v>7.871281506028854</v>
      </c>
      <c r="H38" s="39">
        <f t="shared" si="1"/>
        <v>-0.001359964109014733</v>
      </c>
    </row>
    <row r="39" spans="5:8" ht="12.75">
      <c r="E39" s="25">
        <v>36</v>
      </c>
      <c r="F39" s="37">
        <v>7.228016046371445</v>
      </c>
      <c r="G39" s="37">
        <f t="shared" si="2"/>
        <v>7.2298360693826424</v>
      </c>
      <c r="H39" s="39">
        <f t="shared" si="1"/>
        <v>-0.0018200230111977689</v>
      </c>
    </row>
    <row r="40" spans="5:8" ht="12.75">
      <c r="E40" s="25">
        <v>37</v>
      </c>
      <c r="F40" s="37">
        <v>6.6234145543887</v>
      </c>
      <c r="G40" s="37">
        <f t="shared" si="2"/>
        <v>6.62566837631325</v>
      </c>
      <c r="H40" s="39">
        <f t="shared" si="1"/>
        <v>-0.002253821924550259</v>
      </c>
    </row>
    <row r="41" spans="5:8" ht="12.75">
      <c r="E41" s="25">
        <v>38</v>
      </c>
      <c r="F41" s="37">
        <v>6.056063630179458</v>
      </c>
      <c r="G41" s="37">
        <f t="shared" si="2"/>
        <v>6.058714634068519</v>
      </c>
      <c r="H41" s="39">
        <f t="shared" si="1"/>
        <v>-0.00265100388906081</v>
      </c>
    </row>
    <row r="42" spans="5:8" ht="12.75">
      <c r="E42" s="25">
        <v>39</v>
      </c>
      <c r="F42" s="37">
        <v>5.525576212436691</v>
      </c>
      <c r="G42" s="37">
        <f t="shared" si="2"/>
        <v>5.5285798652057565</v>
      </c>
      <c r="H42" s="39">
        <f t="shared" si="1"/>
        <v>-0.0030036527690651127</v>
      </c>
    </row>
    <row r="43" spans="5:8" ht="12.75">
      <c r="E43" s="25">
        <v>40</v>
      </c>
      <c r="F43" s="37">
        <v>5.031267228255235</v>
      </c>
      <c r="G43" s="37">
        <f t="shared" si="2"/>
        <v>5.034573517194442</v>
      </c>
      <c r="H43" s="39">
        <f t="shared" si="1"/>
        <v>-0.003306288939207036</v>
      </c>
    </row>
    <row r="44" spans="5:8" ht="12.75">
      <c r="E44" s="25">
        <v>41</v>
      </c>
      <c r="F44" s="37">
        <v>4.572192708768894</v>
      </c>
      <c r="G44" s="37">
        <f t="shared" si="2"/>
        <v>4.575748443207544</v>
      </c>
      <c r="H44" s="39">
        <f t="shared" si="1"/>
        <v>-0.0035557344386507594</v>
      </c>
    </row>
    <row r="45" spans="5:8" ht="12.75">
      <c r="E45" s="25">
        <v>42</v>
      </c>
      <c r="F45" s="37">
        <v>4.14719046937039</v>
      </c>
      <c r="G45" s="37">
        <f t="shared" si="2"/>
        <v>4.150941354003972</v>
      </c>
      <c r="H45" s="39">
        <f t="shared" si="1"/>
        <v>-0.0037508846335825297</v>
      </c>
    </row>
    <row r="46" spans="5:8" ht="12.75">
      <c r="E46" s="25">
        <v>43</v>
      </c>
      <c r="F46" s="37">
        <v>3.7549207248670164</v>
      </c>
      <c r="G46" s="37">
        <f t="shared" si="2"/>
        <v>3.7588131455286344</v>
      </c>
      <c r="H46" s="39">
        <f t="shared" si="1"/>
        <v>-0.00389242066161799</v>
      </c>
    </row>
    <row r="47" spans="5:8" ht="12.75">
      <c r="E47" s="25">
        <v>44</v>
      </c>
      <c r="F47" s="37">
        <v>3.3939053326789455</v>
      </c>
      <c r="G47" s="37">
        <f t="shared" si="2"/>
        <v>3.3978878249353563</v>
      </c>
      <c r="H47" s="39">
        <f t="shared" si="1"/>
        <v>-0.003982492256410897</v>
      </c>
    </row>
    <row r="48" spans="5:8" ht="12.75">
      <c r="E48" s="25">
        <v>45</v>
      </c>
      <c r="F48" s="37">
        <v>3.062564671884073</v>
      </c>
      <c r="G48" s="37">
        <f t="shared" si="2"/>
        <v>3.0665890668419333</v>
      </c>
      <c r="H48" s="39">
        <f t="shared" si="1"/>
        <v>-0.004024394957860444</v>
      </c>
    </row>
    <row r="49" spans="5:8" ht="12.75">
      <c r="E49" s="25">
        <v>46</v>
      </c>
      <c r="F49" s="37">
        <v>2.7592514564022155</v>
      </c>
      <c r="G49" s="37">
        <f t="shared" si="2"/>
        <v>2.763273716354039</v>
      </c>
      <c r="H49" s="39">
        <f t="shared" si="1"/>
        <v>-0.004022259951823592</v>
      </c>
    </row>
    <row r="50" spans="5:8" ht="12.75">
      <c r="E50" s="25">
        <v>47</v>
      </c>
      <c r="F50" s="37">
        <v>2.4822810369173127</v>
      </c>
      <c r="G50" s="37">
        <f t="shared" si="2"/>
        <v>2.486261806281153</v>
      </c>
      <c r="H50" s="39">
        <f t="shared" si="1"/>
        <v>-0.003980769363840064</v>
      </c>
    </row>
    <row r="51" spans="5:10" ht="12.75">
      <c r="E51" s="25">
        <v>48</v>
      </c>
      <c r="F51" s="37">
        <v>2.2299579632783666</v>
      </c>
      <c r="G51" s="37">
        <f t="shared" si="2"/>
        <v>2.2338628683462165</v>
      </c>
      <c r="H51" s="39">
        <f t="shared" si="1"/>
        <v>-0.0039049050678499064</v>
      </c>
      <c r="J51" s="12"/>
    </row>
    <row r="52" spans="5:10" ht="12.75">
      <c r="E52" s="25">
        <v>49</v>
      </c>
      <c r="F52" s="37">
        <v>2.000598755920978</v>
      </c>
      <c r="G52" s="37">
        <f t="shared" si="2"/>
        <v>2.004398491037998</v>
      </c>
      <c r="H52" s="39">
        <f t="shared" si="1"/>
        <v>-0.003799735117020031</v>
      </c>
      <c r="J52" s="12"/>
    </row>
    <row r="53" spans="5:10" ht="12.75">
      <c r="E53" s="25">
        <v>50</v>
      </c>
      <c r="F53" s="37">
        <v>1.7925509728462181</v>
      </c>
      <c r="G53" s="37">
        <f t="shared" si="2"/>
        <v>1.7962212116424663</v>
      </c>
      <c r="H53" s="39">
        <f t="shared" si="1"/>
        <v>-0.003670238796248171</v>
      </c>
      <c r="J53" s="40"/>
    </row>
    <row r="54" spans="5:10" ht="12.75">
      <c r="E54" s="25">
        <v>51</v>
      </c>
      <c r="F54" s="37">
        <v>1.6042087611941025</v>
      </c>
      <c r="G54" s="37">
        <f t="shared" si="2"/>
        <v>1.6077299301883894</v>
      </c>
      <c r="H54" s="39">
        <f t="shared" si="1"/>
        <v>-0.003521168994286894</v>
      </c>
      <c r="J54" s="40"/>
    </row>
    <row r="55" spans="5:10" ht="12.75">
      <c r="E55" s="25">
        <v>52</v>
      </c>
      <c r="F55" s="37">
        <v>1.4340251537887918</v>
      </c>
      <c r="G55" s="37">
        <f t="shared" si="2"/>
        <v>1.4373821027968372</v>
      </c>
      <c r="H55" s="39">
        <f t="shared" si="1"/>
        <v>-0.0033569490080453956</v>
      </c>
      <c r="J55" s="40"/>
    </row>
    <row r="56" spans="5:10" ht="12.75">
      <c r="E56" s="25">
        <v>53</v>
      </c>
      <c r="F56" s="37">
        <v>1.2805214159877452</v>
      </c>
      <c r="G56" s="37">
        <f t="shared" si="2"/>
        <v>1.2837030158979328</v>
      </c>
      <c r="H56" s="39">
        <f t="shared" si="1"/>
        <v>-0.003181599910187627</v>
      </c>
      <c r="J56" s="12"/>
    </row>
    <row r="57" spans="5:10" ht="12.75">
      <c r="E57" s="25">
        <v>54</v>
      </c>
      <c r="F57" s="37">
        <v>1.142293771535864</v>
      </c>
      <c r="G57" s="37">
        <f t="shared" si="2"/>
        <v>1.1452924656499768</v>
      </c>
      <c r="H57" s="39">
        <f t="shared" si="1"/>
        <v>-0.0029986941141126877</v>
      </c>
      <c r="J57" s="12"/>
    </row>
    <row r="58" spans="5:8" ht="12.75">
      <c r="E58" s="25">
        <v>55</v>
      </c>
      <c r="F58" s="37">
        <v>1.0180178424443298</v>
      </c>
      <c r="G58" s="37">
        <f t="shared" si="2"/>
        <v>1.0208291730884076</v>
      </c>
      <c r="H58" s="39">
        <f t="shared" si="1"/>
        <v>-0.002811330644077792</v>
      </c>
    </row>
    <row r="59" spans="5:8" ht="12.75">
      <c r="E59" s="25">
        <v>56</v>
      </c>
      <c r="F59" s="37">
        <v>0.9064511312807535</v>
      </c>
      <c r="G59" s="37">
        <f t="shared" si="2"/>
        <v>0.9090732590399684</v>
      </c>
      <c r="H59" s="39">
        <f t="shared" si="1"/>
        <v>-0.0026221277592148873</v>
      </c>
    </row>
    <row r="60" spans="5:8" ht="12.75">
      <c r="E60" s="25">
        <v>57</v>
      </c>
      <c r="F60" s="37">
        <v>0.8064338582413467</v>
      </c>
      <c r="G60" s="37">
        <f t="shared" si="2"/>
        <v>0.8088670871441774</v>
      </c>
      <c r="H60" s="39">
        <f t="shared" si="1"/>
        <v>-0.0024332289028307086</v>
      </c>
    </row>
    <row r="61" spans="5:8" ht="12.75">
      <c r="E61" s="25">
        <v>58</v>
      </c>
      <c r="F61" s="37">
        <v>0.716888442986286</v>
      </c>
      <c r="G61" s="37">
        <f t="shared" si="2"/>
        <v>0.7191347613661607</v>
      </c>
      <c r="H61" s="39">
        <f t="shared" si="1"/>
        <v>-0.0022463183798747677</v>
      </c>
    </row>
    <row r="62" spans="5:8" ht="12.75">
      <c r="E62" s="25">
        <v>59</v>
      </c>
      <c r="F62" s="37">
        <v>0.6368178949178886</v>
      </c>
      <c r="G62" s="37">
        <f t="shared" si="2"/>
        <v>0.6388805385703105</v>
      </c>
      <c r="H62" s="39">
        <f t="shared" si="1"/>
        <v>-0.002062643652421814</v>
      </c>
    </row>
    <row r="63" spans="5:8" ht="12.75">
      <c r="E63" s="25">
        <v>60</v>
      </c>
      <c r="F63" s="37">
        <v>0.5653033473212884</v>
      </c>
      <c r="G63" s="37">
        <f t="shared" si="2"/>
        <v>0.5671863889638153</v>
      </c>
      <c r="H63" s="39">
        <f t="shared" si="1"/>
        <v>-0.0018830416425269503</v>
      </c>
    </row>
    <row r="64" spans="5:8" ht="12.75">
      <c r="E64" s="25">
        <v>61</v>
      </c>
      <c r="F64" s="37">
        <v>0.5015009420697427</v>
      </c>
      <c r="G64" s="37">
        <f t="shared" si="2"/>
        <v>0.5032089089860188</v>
      </c>
      <c r="H64" s="39">
        <f t="shared" si="1"/>
        <v>-0.0017079669162760602</v>
      </c>
    </row>
    <row r="65" spans="5:8" ht="12.75">
      <c r="E65" s="25">
        <v>62</v>
      </c>
      <c r="F65" s="37">
        <v>0.4446382435316547</v>
      </c>
      <c r="G65" s="37">
        <f t="shared" si="2"/>
        <v>0.4461757636032906</v>
      </c>
      <c r="H65" s="39">
        <f t="shared" si="1"/>
        <v>-0.0015375200716358783</v>
      </c>
    </row>
    <row r="66" spans="5:8" ht="12.75">
      <c r="E66" s="25">
        <v>63</v>
      </c>
      <c r="F66" s="37">
        <v>0.3940103336865656</v>
      </c>
      <c r="G66" s="37">
        <f t="shared" si="2"/>
        <v>0.39538180874215634</v>
      </c>
      <c r="H66" s="39">
        <f t="shared" si="1"/>
        <v>-0.001371475055590765</v>
      </c>
    </row>
    <row r="67" spans="5:8" ht="12.75">
      <c r="E67" s="25">
        <v>64</v>
      </c>
      <c r="F67" s="37">
        <v>0.34897571577834846</v>
      </c>
      <c r="G67" s="37">
        <f t="shared" si="2"/>
        <v>0.3501850202646004</v>
      </c>
      <c r="H67" s="39">
        <f t="shared" si="1"/>
        <v>-0.0012093044862519498</v>
      </c>
    </row>
    <row r="68" spans="5:8" ht="12.75">
      <c r="E68" s="25">
        <v>65</v>
      </c>
      <c r="F68" s="37">
        <v>0.30895213140894023</v>
      </c>
      <c r="G68" s="37">
        <f aca="true" t="shared" si="3" ref="G68:G103">XPRICE*EXP(-RF*TMAT)*NORMSDIST(-(LN($E68/XPRICE)+$K$5)/$K$6)-$E68*NORMSDIST(-(LN($E68/XPRICE)+$K$4)/$K$6)</f>
        <v>0.3100023337630349</v>
      </c>
      <c r="H68" s="39">
        <f t="shared" si="1"/>
        <v>-0.0010502023540946426</v>
      </c>
    </row>
    <row r="69" spans="5:8" ht="12.75">
      <c r="E69" s="25">
        <v>66</v>
      </c>
      <c r="F69" s="37">
        <v>0.27341237594455875</v>
      </c>
      <c r="G69" s="37">
        <f t="shared" si="3"/>
        <v>0.27430547966670327</v>
      </c>
      <c r="H69" s="39">
        <f aca="true" t="shared" si="4" ref="H69:H103">F69-G69</f>
        <v>-0.000893103722144517</v>
      </c>
    </row>
    <row r="70" spans="5:8" ht="12.75">
      <c r="E70" s="25">
        <v>67</v>
      </c>
      <c r="F70" s="37">
        <v>0.24188017948510512</v>
      </c>
      <c r="G70" s="37">
        <f t="shared" si="3"/>
        <v>0.242616880729408</v>
      </c>
      <c r="H70" s="39">
        <f t="shared" si="4"/>
        <v>-0.0007367012443028897</v>
      </c>
    </row>
    <row r="71" spans="5:8" ht="12.75">
      <c r="E71" s="25">
        <v>68</v>
      </c>
      <c r="F71" s="37">
        <v>0.2139262053646063</v>
      </c>
      <c r="G71" s="37">
        <f t="shared" si="3"/>
        <v>0.21450566384220204</v>
      </c>
      <c r="H71" s="39">
        <f t="shared" si="4"/>
        <v>-0.0005794584775957456</v>
      </c>
    </row>
    <row r="72" spans="5:8" ht="12.75">
      <c r="E72" s="25">
        <v>69</v>
      </c>
      <c r="F72" s="37">
        <v>0.18916420507387563</v>
      </c>
      <c r="G72" s="37">
        <f t="shared" si="3"/>
        <v>0.18958382515674654</v>
      </c>
      <c r="H72" s="39">
        <f t="shared" si="4"/>
        <v>-0.000419620082870914</v>
      </c>
    </row>
    <row r="73" spans="5:8" ht="12.75">
      <c r="E73" s="25">
        <v>70</v>
      </c>
      <c r="F73" s="37">
        <v>0.16724735745550673</v>
      </c>
      <c r="G73" s="37">
        <f t="shared" si="3"/>
        <v>0.16750257655234124</v>
      </c>
      <c r="H73" s="39">
        <f t="shared" si="4"/>
        <v>-0.0002552190968345136</v>
      </c>
    </row>
    <row r="74" spans="5:8" ht="12.75">
      <c r="E74" s="25">
        <v>71</v>
      </c>
      <c r="F74" s="37">
        <v>0.14786481082413924</v>
      </c>
      <c r="G74" s="37">
        <f t="shared" si="3"/>
        <v>0.14794889234268482</v>
      </c>
      <c r="H74" s="39">
        <f t="shared" si="4"/>
        <v>-8.408151854558121E-05</v>
      </c>
    </row>
    <row r="75" spans="5:8" ht="12.75">
      <c r="E75" s="25">
        <v>72</v>
      </c>
      <c r="F75" s="37">
        <v>0.13073843911167862</v>
      </c>
      <c r="G75" s="37">
        <f t="shared" si="3"/>
        <v>0.13064226760510866</v>
      </c>
      <c r="H75" s="39">
        <f t="shared" si="4"/>
        <v>9.617150656995865E-05</v>
      </c>
    </row>
    <row r="76" spans="5:8" ht="12.75">
      <c r="E76" s="25">
        <v>73</v>
      </c>
      <c r="F76" s="37">
        <v>0.11561981702905415</v>
      </c>
      <c r="G76" s="37">
        <f t="shared" si="3"/>
        <v>0.11533169342850802</v>
      </c>
      <c r="H76" s="39">
        <f t="shared" si="4"/>
        <v>0.00028812360054612796</v>
      </c>
    </row>
    <row r="77" spans="5:8" ht="12.75">
      <c r="E77" s="25">
        <v>74</v>
      </c>
      <c r="F77" s="37">
        <v>0.10228741438219875</v>
      </c>
      <c r="G77" s="37">
        <f t="shared" si="3"/>
        <v>0.10179284953096657</v>
      </c>
      <c r="H77" s="39">
        <f t="shared" si="4"/>
        <v>0.0004945648512321849</v>
      </c>
    </row>
    <row r="78" spans="5:8" ht="12.75">
      <c r="E78" s="25">
        <v>75</v>
      </c>
      <c r="F78" s="37">
        <v>0.09054400590145147</v>
      </c>
      <c r="G78" s="37">
        <f t="shared" si="3"/>
        <v>0.08982551091691715</v>
      </c>
      <c r="H78" s="39">
        <f t="shared" si="4"/>
        <v>0.0007184949845343153</v>
      </c>
    </row>
    <row r="79" spans="5:8" ht="12.75">
      <c r="E79" s="25">
        <v>76</v>
      </c>
      <c r="F79" s="37">
        <v>0.0802142900765483</v>
      </c>
      <c r="G79" s="37">
        <f t="shared" si="3"/>
        <v>0.07925116236747931</v>
      </c>
      <c r="H79" s="39">
        <f t="shared" si="4"/>
        <v>0.0009631277090689921</v>
      </c>
    </row>
    <row r="80" spans="5:8" ht="12.75">
      <c r="E80" s="25">
        <v>77</v>
      </c>
      <c r="F80" s="37">
        <v>0.07114270838592317</v>
      </c>
      <c r="G80" s="37">
        <f t="shared" si="3"/>
        <v>0.06991081243769204</v>
      </c>
      <c r="H80" s="39">
        <f t="shared" si="4"/>
        <v>0.0012318959482311292</v>
      </c>
    </row>
    <row r="81" spans="5:8" ht="12.75">
      <c r="E81" s="25">
        <v>78</v>
      </c>
      <c r="F81" s="37">
        <v>0.06319145483781691</v>
      </c>
      <c r="G81" s="37">
        <f t="shared" si="3"/>
        <v>0.06166299714519474</v>
      </c>
      <c r="H81" s="39">
        <f t="shared" si="4"/>
        <v>0.001528457692622165</v>
      </c>
    </row>
    <row r="82" spans="5:8" ht="12.75">
      <c r="E82" s="25">
        <v>79</v>
      </c>
      <c r="F82" s="37">
        <v>0.05623866478643926</v>
      </c>
      <c r="G82" s="37">
        <f t="shared" si="3"/>
        <v>0.054381962557709884</v>
      </c>
      <c r="H82" s="39">
        <f t="shared" si="4"/>
        <v>0.0018567022287293775</v>
      </c>
    </row>
    <row r="83" spans="5:8" ht="12.75">
      <c r="E83" s="25">
        <v>80</v>
      </c>
      <c r="F83" s="37">
        <v>0.05017677144923115</v>
      </c>
      <c r="G83" s="37">
        <f t="shared" si="3"/>
        <v>0.04795601492753587</v>
      </c>
      <c r="H83" s="39">
        <f t="shared" si="4"/>
        <v>0.0022207565216952746</v>
      </c>
    </row>
    <row r="84" spans="5:8" ht="12.75">
      <c r="E84" s="25">
        <v>81</v>
      </c>
      <c r="F84" s="37">
        <v>0.04491101834544187</v>
      </c>
      <c r="G84" s="37">
        <f t="shared" si="3"/>
        <v>0.042286026791768794</v>
      </c>
      <c r="H84" s="39">
        <f t="shared" si="4"/>
        <v>0.002624991553673073</v>
      </c>
    </row>
    <row r="85" spans="5:8" ht="12.75">
      <c r="E85" s="25">
        <v>82</v>
      </c>
      <c r="F85" s="37">
        <v>0.04035811592903215</v>
      </c>
      <c r="G85" s="37">
        <f t="shared" si="3"/>
        <v>0.03728408748653722</v>
      </c>
      <c r="H85" s="39">
        <f t="shared" si="4"/>
        <v>0.003074028442494929</v>
      </c>
    </row>
    <row r="86" spans="5:8" ht="12.75">
      <c r="E86" s="25">
        <v>83</v>
      </c>
      <c r="F86" s="37">
        <v>0.036445030939229184</v>
      </c>
      <c r="G86" s="37">
        <f t="shared" si="3"/>
        <v>0.032872286751768065</v>
      </c>
      <c r="H86" s="39">
        <f t="shared" si="4"/>
        <v>0.0035727441874611188</v>
      </c>
    </row>
    <row r="87" spans="5:8" ht="12.75">
      <c r="E87" s="25">
        <v>84</v>
      </c>
      <c r="F87" s="37">
        <v>0.033107897389065576</v>
      </c>
      <c r="G87" s="37">
        <f t="shared" si="3"/>
        <v>0.028981620478145897</v>
      </c>
      <c r="H87" s="39">
        <f t="shared" si="4"/>
        <v>0.004126276910919678</v>
      </c>
    </row>
    <row r="88" spans="5:8" ht="12.75">
      <c r="E88" s="25">
        <v>85</v>
      </c>
      <c r="F88" s="37">
        <v>0.030291038614096516</v>
      </c>
      <c r="G88" s="37">
        <f t="shared" si="3"/>
        <v>0.025551008129556796</v>
      </c>
      <c r="H88" s="39">
        <f t="shared" si="4"/>
        <v>0.00474003048453972</v>
      </c>
    </row>
    <row r="89" spans="5:8" ht="12.75">
      <c r="E89" s="25">
        <v>86</v>
      </c>
      <c r="F89" s="37">
        <v>0.027946090376156862</v>
      </c>
      <c r="G89" s="37">
        <f t="shared" si="3"/>
        <v>0.022526411928296963</v>
      </c>
      <c r="H89" s="39">
        <f t="shared" si="4"/>
        <v>0.005419678447859899</v>
      </c>
    </row>
    <row r="90" spans="5:8" ht="12.75">
      <c r="E90" s="25">
        <v>87</v>
      </c>
      <c r="F90" s="37">
        <v>0.02603121563310996</v>
      </c>
      <c r="G90" s="37">
        <f t="shared" si="3"/>
        <v>0.01986004848815942</v>
      </c>
      <c r="H90" s="39">
        <f t="shared" si="4"/>
        <v>0.006171167144950539</v>
      </c>
    </row>
    <row r="91" spans="5:8" ht="12.75">
      <c r="E91" s="25">
        <v>88</v>
      </c>
      <c r="F91" s="37">
        <v>0.02451040222332919</v>
      </c>
      <c r="G91" s="37">
        <f t="shared" si="3"/>
        <v>0.017509684202660525</v>
      </c>
      <c r="H91" s="39">
        <f t="shared" si="4"/>
        <v>0.007000718020668664</v>
      </c>
    </row>
    <row r="92" spans="5:8" ht="12.75">
      <c r="E92" s="25">
        <v>89</v>
      </c>
      <c r="F92" s="37">
        <v>0.0233528353561817</v>
      </c>
      <c r="G92" s="37">
        <f t="shared" si="3"/>
        <v>0.015438006322849113</v>
      </c>
      <c r="H92" s="39">
        <f t="shared" si="4"/>
        <v>0.007914829033332588</v>
      </c>
    </row>
    <row r="93" spans="5:8" ht="12.75">
      <c r="E93" s="25">
        <v>90</v>
      </c>
      <c r="F93" s="37">
        <v>0.022532337434060707</v>
      </c>
      <c r="G93" s="37">
        <f t="shared" si="3"/>
        <v>0.013612062280182968</v>
      </c>
      <c r="H93" s="39">
        <f t="shared" si="4"/>
        <v>0.008920275153877739</v>
      </c>
    </row>
    <row r="94" spans="5:8" ht="12.75">
      <c r="E94" s="25">
        <v>91</v>
      </c>
      <c r="F94" s="37">
        <v>0.022026868347827775</v>
      </c>
      <c r="G94" s="37">
        <f t="shared" si="3"/>
        <v>0.012002760413709762</v>
      </c>
      <c r="H94" s="39">
        <f t="shared" si="4"/>
        <v>0.010024107934118013</v>
      </c>
    </row>
    <row r="95" spans="5:8" ht="12.75">
      <c r="E95" s="25">
        <v>92</v>
      </c>
      <c r="F95" s="37">
        <v>0.02181807997885519</v>
      </c>
      <c r="G95" s="37">
        <f t="shared" si="3"/>
        <v>0.010584425841078576</v>
      </c>
      <c r="H95" s="39">
        <f t="shared" si="4"/>
        <v>0.011233654137776612</v>
      </c>
    </row>
    <row r="96" spans="5:8" ht="12.75">
      <c r="E96" s="25">
        <v>93</v>
      </c>
      <c r="F96" s="37">
        <v>0.021890919202350697</v>
      </c>
      <c r="G96" s="37">
        <f t="shared" si="3"/>
        <v>0.009334405765547643</v>
      </c>
      <c r="H96" s="39">
        <f t="shared" si="4"/>
        <v>0.012556513436803054</v>
      </c>
    </row>
    <row r="97" spans="5:8" ht="12.75">
      <c r="E97" s="25">
        <v>94</v>
      </c>
      <c r="F97" s="37">
        <v>0.022233274215196587</v>
      </c>
      <c r="G97" s="37">
        <f t="shared" si="3"/>
        <v>0.00823271902828683</v>
      </c>
      <c r="H97" s="39">
        <f t="shared" si="4"/>
        <v>0.014000555186909756</v>
      </c>
    </row>
    <row r="98" spans="5:8" ht="12.75">
      <c r="E98" s="25">
        <v>95</v>
      </c>
      <c r="F98" s="37">
        <v>0.02283565950541616</v>
      </c>
      <c r="G98" s="37">
        <f t="shared" si="3"/>
        <v>0.0072617452049472675</v>
      </c>
      <c r="H98" s="39">
        <f t="shared" si="4"/>
        <v>0.015573914300468894</v>
      </c>
    </row>
    <row r="99" spans="5:8" ht="12.75">
      <c r="E99" s="25">
        <v>96</v>
      </c>
      <c r="F99" s="37">
        <v>0.023690935238943465</v>
      </c>
      <c r="G99" s="37">
        <f t="shared" si="3"/>
        <v>0.006405948994249816</v>
      </c>
      <c r="H99" s="39">
        <f t="shared" si="4"/>
        <v>0.01728498624469365</v>
      </c>
    </row>
    <row r="100" spans="5:8" ht="12.75">
      <c r="E100" s="25">
        <v>97</v>
      </c>
      <c r="F100" s="37">
        <v>0.024794057262791595</v>
      </c>
      <c r="G100" s="37">
        <f t="shared" si="3"/>
        <v>0.005651636064651508</v>
      </c>
      <c r="H100" s="39">
        <f t="shared" si="4"/>
        <v>0.019142421198140087</v>
      </c>
    </row>
    <row r="101" spans="5:8" ht="12.75">
      <c r="E101" s="25">
        <v>98</v>
      </c>
      <c r="F101" s="37">
        <v>0.02614185431278599</v>
      </c>
      <c r="G101" s="37">
        <f t="shared" si="3"/>
        <v>0.004986736910925008</v>
      </c>
      <c r="H101" s="39">
        <f t="shared" si="4"/>
        <v>0.021155117401860983</v>
      </c>
    </row>
    <row r="102" spans="5:8" ht="12.75">
      <c r="E102" s="25">
        <v>99</v>
      </c>
      <c r="F102" s="37">
        <v>0.027732829369996014</v>
      </c>
      <c r="G102" s="37">
        <f t="shared" si="3"/>
        <v>0.004400615620783477</v>
      </c>
      <c r="H102" s="39">
        <f t="shared" si="4"/>
        <v>0.023332213749212537</v>
      </c>
    </row>
    <row r="103" spans="5:8" ht="12.75">
      <c r="E103" s="25">
        <v>100</v>
      </c>
      <c r="F103" s="37">
        <v>0.02956698243442167</v>
      </c>
      <c r="G103" s="37">
        <f t="shared" si="3"/>
        <v>0.0038839007759911004</v>
      </c>
      <c r="H103" s="39">
        <f t="shared" si="4"/>
        <v>0.02568308165843057</v>
      </c>
    </row>
    <row r="104" spans="5:8" ht="12.75">
      <c r="E104" s="26"/>
      <c r="F104" s="23"/>
      <c r="G104" s="7"/>
      <c r="H104" s="7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</sheetData>
  <mergeCells count="3">
    <mergeCell ref="B2:C2"/>
    <mergeCell ref="B20:C20"/>
    <mergeCell ref="J3:K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Theunissen</dc:creator>
  <cp:keywords/>
  <dc:description/>
  <cp:lastModifiedBy>R. Jones</cp:lastModifiedBy>
  <dcterms:created xsi:type="dcterms:W3CDTF">2006-01-05T22:44:12Z</dcterms:created>
  <dcterms:modified xsi:type="dcterms:W3CDTF">2006-01-28T01:34:29Z</dcterms:modified>
  <cp:category/>
  <cp:version/>
  <cp:contentType/>
  <cp:contentStatus/>
</cp:coreProperties>
</file>