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100" windowHeight="8700" activeTab="0"/>
  </bookViews>
  <sheets>
    <sheet name="NUMINT" sheetId="1" r:id="rId1"/>
    <sheet name="simple" sheetId="2" r:id="rId2"/>
    <sheet name="simple inv" sheetId="3" r:id="rId3"/>
    <sheet name="small dt" sheetId="4" r:id="rId4"/>
    <sheet name="simple vs RK" sheetId="5" r:id="rId5"/>
  </sheets>
  <definedNames/>
  <calcPr fullCalcOnLoad="1"/>
</workbook>
</file>

<file path=xl/sharedStrings.xml><?xml version="1.0" encoding="utf-8"?>
<sst xmlns="http://schemas.openxmlformats.org/spreadsheetml/2006/main" count="40" uniqueCount="21">
  <si>
    <t>NUMERICAL INTEGRATION OF KINETICS</t>
  </si>
  <si>
    <t>Second-order decay by "trivial" method</t>
  </si>
  <si>
    <t>k =</t>
  </si>
  <si>
    <t>Ao =</t>
  </si>
  <si>
    <t>dt =</t>
  </si>
  <si>
    <t>Theory</t>
  </si>
  <si>
    <t>Numeric</t>
  </si>
  <si>
    <t>time</t>
  </si>
  <si>
    <t>A</t>
  </si>
  <si>
    <t>1/A</t>
  </si>
  <si>
    <t>error</t>
  </si>
  <si>
    <t>rel error</t>
  </si>
  <si>
    <t>Redo with smaller time interval</t>
  </si>
  <si>
    <t>Second-order decay by Runge-Kutta</t>
  </si>
  <si>
    <t>Exact</t>
  </si>
  <si>
    <t>Simple</t>
  </si>
  <si>
    <t>Runge Kutta</t>
  </si>
  <si>
    <t>a0</t>
  </si>
  <si>
    <t>a1</t>
  </si>
  <si>
    <t>a2</t>
  </si>
  <si>
    <t>a3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</si>
</sst>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2" fontId="8" fillId="0" borderId="0" xfId="0" applyNumberFormat="1" applyFont="1" applyAlignment="1">
      <alignment/>
    </xf>
    <xf numFmtId="0" fontId="9" fillId="0" borderId="0" xfId="0" applyFont="1" applyAlignment="1">
      <alignment horizontal="centerContinuous"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73" fontId="8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9" fillId="0" borderId="0" xfId="0" applyNumberFormat="1" applyFont="1" applyAlignment="1">
      <alignment/>
    </xf>
    <xf numFmtId="172" fontId="12" fillId="0" borderId="0" xfId="0" applyNumberFormat="1" applyFont="1" applyAlignment="1">
      <alignment horizontal="center"/>
    </xf>
    <xf numFmtId="173" fontId="9" fillId="3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73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centerContinuous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375"/>
          <c:w val="0.7385"/>
          <c:h val="0.85775"/>
        </c:manualLayout>
      </c:layout>
      <c:scatterChart>
        <c:scatterStyle val="smooth"/>
        <c:varyColors val="0"/>
        <c:ser>
          <c:idx val="0"/>
          <c:order val="0"/>
          <c:tx>
            <c:strRef>
              <c:f>NUMINT!$B$10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NUMINT!$B$12:$B$22</c:f>
              <c:numCache>
                <c:ptCount val="11"/>
                <c:pt idx="0">
                  <c:v>1</c:v>
                </c:pt>
                <c:pt idx="1">
                  <c:v>0.8620689655172413</c:v>
                </c:pt>
                <c:pt idx="2">
                  <c:v>0.7575757575757576</c:v>
                </c:pt>
                <c:pt idx="3">
                  <c:v>0.6756756756756757</c:v>
                </c:pt>
                <c:pt idx="4">
                  <c:v>0.6097560975609756</c:v>
                </c:pt>
                <c:pt idx="5">
                  <c:v>0.5555555555555556</c:v>
                </c:pt>
                <c:pt idx="6">
                  <c:v>0.5102040816326531</c:v>
                </c:pt>
                <c:pt idx="7">
                  <c:v>0.4716981132075471</c:v>
                </c:pt>
                <c:pt idx="8">
                  <c:v>0.43859649122807015</c:v>
                </c:pt>
                <c:pt idx="9">
                  <c:v>0.4098360655737705</c:v>
                </c:pt>
                <c:pt idx="10">
                  <c:v>0.3846153846153847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NUMINT!$D$12:$D$22</c:f>
              <c:numCache>
                <c:ptCount val="11"/>
                <c:pt idx="0">
                  <c:v>1</c:v>
                </c:pt>
                <c:pt idx="1">
                  <c:v>0.84</c:v>
                </c:pt>
                <c:pt idx="2">
                  <c:v>0.727104</c:v>
                </c:pt>
                <c:pt idx="3">
                  <c:v>0.64251516370944</c:v>
                </c:pt>
                <c:pt idx="4">
                  <c:v>0.576463046013989</c:v>
                </c:pt>
                <c:pt idx="5">
                  <c:v>0.5232935030668328</c:v>
                </c:pt>
                <c:pt idx="6">
                  <c:v>0.4794797286105196</c:v>
                </c:pt>
                <c:pt idx="7">
                  <c:v>0.44269559898677274</c:v>
                </c:pt>
                <c:pt idx="8">
                  <c:v>0.4113388960488115</c:v>
                </c:pt>
                <c:pt idx="9">
                  <c:v>0.3842669460643867</c:v>
                </c:pt>
                <c:pt idx="10">
                  <c:v>0.36064117233036264</c:v>
                </c:pt>
              </c:numCache>
            </c:numRef>
          </c:yVal>
          <c:smooth val="1"/>
        </c:ser>
        <c:axId val="14725187"/>
        <c:axId val="65417820"/>
      </c:scatterChart>
      <c:valAx>
        <c:axId val="14725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5417820"/>
        <c:crosses val="autoZero"/>
        <c:crossBetween val="midCat"/>
        <c:dispUnits/>
      </c:valAx>
      <c:valAx>
        <c:axId val="654178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4725187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.034"/>
          <c:w val="0.7385"/>
          <c:h val="0.858"/>
        </c:manualLayout>
      </c:layout>
      <c:scatterChart>
        <c:scatterStyle val="smooth"/>
        <c:varyColors val="0"/>
        <c:ser>
          <c:idx val="0"/>
          <c:order val="0"/>
          <c:tx>
            <c:strRef>
              <c:f>NUMINT!$B$10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NUMINT!$A$37:$A$137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NUMINT!$B$37:$B$137</c:f>
              <c:numCache>
                <c:ptCount val="101"/>
                <c:pt idx="0">
                  <c:v>1</c:v>
                </c:pt>
                <c:pt idx="1">
                  <c:v>0.984251968503937</c:v>
                </c:pt>
                <c:pt idx="2">
                  <c:v>0.9689922480620154</c:v>
                </c:pt>
                <c:pt idx="3">
                  <c:v>0.9541984732824427</c:v>
                </c:pt>
                <c:pt idx="4">
                  <c:v>0.9398496240601504</c:v>
                </c:pt>
                <c:pt idx="5">
                  <c:v>0.9259259259259258</c:v>
                </c:pt>
                <c:pt idx="6">
                  <c:v>0.9124087591240875</c:v>
                </c:pt>
                <c:pt idx="7">
                  <c:v>0.8992805755395683</c:v>
                </c:pt>
                <c:pt idx="8">
                  <c:v>0.8865248226950354</c:v>
                </c:pt>
                <c:pt idx="9">
                  <c:v>0.8741258741258742</c:v>
                </c:pt>
                <c:pt idx="10">
                  <c:v>0.8620689655172414</c:v>
                </c:pt>
                <c:pt idx="11">
                  <c:v>0.8503401360544218</c:v>
                </c:pt>
                <c:pt idx="12">
                  <c:v>0.8389261744966443</c:v>
                </c:pt>
                <c:pt idx="13">
                  <c:v>0.8278145695364238</c:v>
                </c:pt>
                <c:pt idx="14">
                  <c:v>0.8169934640522876</c:v>
                </c:pt>
                <c:pt idx="15">
                  <c:v>0.8064516129032259</c:v>
                </c:pt>
                <c:pt idx="16">
                  <c:v>0.7961783439490446</c:v>
                </c:pt>
                <c:pt idx="17">
                  <c:v>0.7861635220125786</c:v>
                </c:pt>
                <c:pt idx="18">
                  <c:v>0.7763975155279503</c:v>
                </c:pt>
                <c:pt idx="19">
                  <c:v>0.7668711656441718</c:v>
                </c:pt>
                <c:pt idx="20">
                  <c:v>0.7575757575757576</c:v>
                </c:pt>
                <c:pt idx="21">
                  <c:v>0.748502994011976</c:v>
                </c:pt>
                <c:pt idx="22">
                  <c:v>0.7396449704142012</c:v>
                </c:pt>
                <c:pt idx="23">
                  <c:v>0.7309941520467835</c:v>
                </c:pt>
                <c:pt idx="24">
                  <c:v>0.722543352601156</c:v>
                </c:pt>
                <c:pt idx="25">
                  <c:v>0.7142857142857142</c:v>
                </c:pt>
                <c:pt idx="26">
                  <c:v>0.7062146892655367</c:v>
                </c:pt>
                <c:pt idx="27">
                  <c:v>0.6983240223463686</c:v>
                </c:pt>
                <c:pt idx="28">
                  <c:v>0.6906077348066297</c:v>
                </c:pt>
                <c:pt idx="29">
                  <c:v>0.6830601092896174</c:v>
                </c:pt>
                <c:pt idx="30">
                  <c:v>0.6756756756756755</c:v>
                </c:pt>
                <c:pt idx="31">
                  <c:v>0.6684491978609625</c:v>
                </c:pt>
                <c:pt idx="32">
                  <c:v>0.6613756613756613</c:v>
                </c:pt>
                <c:pt idx="33">
                  <c:v>0.6544502617801046</c:v>
                </c:pt>
                <c:pt idx="34">
                  <c:v>0.6476683937823833</c:v>
                </c:pt>
                <c:pt idx="35">
                  <c:v>0.6410256410256409</c:v>
                </c:pt>
                <c:pt idx="36">
                  <c:v>0.6345177664974618</c:v>
                </c:pt>
                <c:pt idx="37">
                  <c:v>0.6281407035175878</c:v>
                </c:pt>
                <c:pt idx="38">
                  <c:v>0.6218905472636814</c:v>
                </c:pt>
                <c:pt idx="39">
                  <c:v>0.6157635467980295</c:v>
                </c:pt>
                <c:pt idx="40">
                  <c:v>0.6097560975609755</c:v>
                </c:pt>
                <c:pt idx="41">
                  <c:v>0.6038647342995168</c:v>
                </c:pt>
                <c:pt idx="42">
                  <c:v>0.5980861244019138</c:v>
                </c:pt>
                <c:pt idx="43">
                  <c:v>0.5924170616113743</c:v>
                </c:pt>
                <c:pt idx="44">
                  <c:v>0.5868544600938965</c:v>
                </c:pt>
                <c:pt idx="45">
                  <c:v>0.5813953488372091</c:v>
                </c:pt>
                <c:pt idx="46">
                  <c:v>0.5760368663594468</c:v>
                </c:pt>
                <c:pt idx="47">
                  <c:v>0.5707762557077624</c:v>
                </c:pt>
                <c:pt idx="48">
                  <c:v>0.5656108597285067</c:v>
                </c:pt>
                <c:pt idx="49">
                  <c:v>0.5605381165919281</c:v>
                </c:pt>
                <c:pt idx="50">
                  <c:v>0.5555555555555555</c:v>
                </c:pt>
                <c:pt idx="51">
                  <c:v>0.5506607929515418</c:v>
                </c:pt>
                <c:pt idx="52">
                  <c:v>0.5458515283842794</c:v>
                </c:pt>
                <c:pt idx="53">
                  <c:v>0.541125541125541</c:v>
                </c:pt>
                <c:pt idx="54">
                  <c:v>0.5364806866952789</c:v>
                </c:pt>
                <c:pt idx="55">
                  <c:v>0.5319148936170212</c:v>
                </c:pt>
                <c:pt idx="56">
                  <c:v>0.5274261603375526</c:v>
                </c:pt>
                <c:pt idx="57">
                  <c:v>0.5230125523012551</c:v>
                </c:pt>
                <c:pt idx="58">
                  <c:v>0.5186721991701244</c:v>
                </c:pt>
                <c:pt idx="59">
                  <c:v>0.5144032921810698</c:v>
                </c:pt>
                <c:pt idx="60">
                  <c:v>0.510204081632653</c:v>
                </c:pt>
                <c:pt idx="61">
                  <c:v>0.506072874493927</c:v>
                </c:pt>
                <c:pt idx="62">
                  <c:v>0.502008032128514</c:v>
                </c:pt>
                <c:pt idx="63">
                  <c:v>0.4980079681274898</c:v>
                </c:pt>
                <c:pt idx="64">
                  <c:v>0.49407114624505905</c:v>
                </c:pt>
                <c:pt idx="65">
                  <c:v>0.4901960784313723</c:v>
                </c:pt>
                <c:pt idx="66">
                  <c:v>0.4863813229571982</c:v>
                </c:pt>
                <c:pt idx="67">
                  <c:v>0.4826254826254824</c:v>
                </c:pt>
                <c:pt idx="68">
                  <c:v>0.47892720306513387</c:v>
                </c:pt>
                <c:pt idx="69">
                  <c:v>0.4752851711026614</c:v>
                </c:pt>
                <c:pt idx="70">
                  <c:v>0.47169811320754695</c:v>
                </c:pt>
                <c:pt idx="71">
                  <c:v>0.4681647940074904</c:v>
                </c:pt>
                <c:pt idx="72">
                  <c:v>0.46468401486988825</c:v>
                </c:pt>
                <c:pt idx="73">
                  <c:v>0.46125461254612526</c:v>
                </c:pt>
                <c:pt idx="74">
                  <c:v>0.45787545787545764</c:v>
                </c:pt>
                <c:pt idx="75">
                  <c:v>0.4545454545454543</c:v>
                </c:pt>
                <c:pt idx="76">
                  <c:v>0.451263537906137</c:v>
                </c:pt>
                <c:pt idx="77">
                  <c:v>0.44802867383512524</c:v>
                </c:pt>
                <c:pt idx="78">
                  <c:v>0.44483985765124534</c:v>
                </c:pt>
                <c:pt idx="79">
                  <c:v>0.44169611307420475</c:v>
                </c:pt>
                <c:pt idx="80">
                  <c:v>0.43859649122806993</c:v>
                </c:pt>
                <c:pt idx="81">
                  <c:v>0.43554006968641096</c:v>
                </c:pt>
                <c:pt idx="82">
                  <c:v>0.4325259515570932</c:v>
                </c:pt>
                <c:pt idx="83">
                  <c:v>0.4295532646048108</c:v>
                </c:pt>
                <c:pt idx="84">
                  <c:v>0.4266211604095561</c:v>
                </c:pt>
                <c:pt idx="85">
                  <c:v>0.4237288135593218</c:v>
                </c:pt>
                <c:pt idx="86">
                  <c:v>0.4208754208754207</c:v>
                </c:pt>
                <c:pt idx="87">
                  <c:v>0.4180602006688961</c:v>
                </c:pt>
                <c:pt idx="88">
                  <c:v>0.41528239202657785</c:v>
                </c:pt>
                <c:pt idx="89">
                  <c:v>0.4125412541254123</c:v>
                </c:pt>
                <c:pt idx="90">
                  <c:v>0.4098360655737703</c:v>
                </c:pt>
                <c:pt idx="91">
                  <c:v>0.4071661237785014</c:v>
                </c:pt>
                <c:pt idx="92">
                  <c:v>0.4045307443365694</c:v>
                </c:pt>
                <c:pt idx="93">
                  <c:v>0.4019292604501606</c:v>
                </c:pt>
                <c:pt idx="94">
                  <c:v>0.39936102236421706</c:v>
                </c:pt>
                <c:pt idx="95">
                  <c:v>0.39682539682539664</c:v>
                </c:pt>
                <c:pt idx="96">
                  <c:v>0.39432176656151396</c:v>
                </c:pt>
                <c:pt idx="97">
                  <c:v>0.39184952978056403</c:v>
                </c:pt>
                <c:pt idx="98">
                  <c:v>0.3894080996884733</c:v>
                </c:pt>
                <c:pt idx="99">
                  <c:v>0.3869969040247676</c:v>
                </c:pt>
                <c:pt idx="100">
                  <c:v>0.3846153846153844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NUMINT!$A$37:$A$137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NUMINT!$D$37:$D$137</c:f>
              <c:numCache>
                <c:ptCount val="101"/>
                <c:pt idx="0">
                  <c:v>1</c:v>
                </c:pt>
                <c:pt idx="1">
                  <c:v>0.984</c:v>
                </c:pt>
                <c:pt idx="2">
                  <c:v>0.968507904</c:v>
                </c:pt>
                <c:pt idx="3">
                  <c:v>0.9534997830382324</c:v>
                </c:pt>
                <c:pt idx="4">
                  <c:v>0.9389531936581691</c:v>
                </c:pt>
                <c:pt idx="5">
                  <c:v>0.9248470640600751</c:v>
                </c:pt>
                <c:pt idx="6">
                  <c:v>0.9111615905896665</c:v>
                </c:pt>
                <c:pt idx="7">
                  <c:v>0.8978781434830122</c:v>
                </c:pt>
                <c:pt idx="8">
                  <c:v>0.8849791809143002</c:v>
                </c:pt>
                <c:pt idx="9">
                  <c:v>0.8724481705038722</c:v>
                </c:pt>
                <c:pt idx="10">
                  <c:v>0.8602695175404234</c:v>
                </c:pt>
                <c:pt idx="11">
                  <c:v>0.8484284992554756</c:v>
                </c:pt>
                <c:pt idx="12">
                  <c:v>0.8369112045618932</c:v>
                </c:pt>
                <c:pt idx="13">
                  <c:v>0.8257044787327533</c:v>
                </c:pt>
                <c:pt idx="14">
                  <c:v>0.8147958725535641</c:v>
                </c:pt>
                <c:pt idx="15">
                  <c:v>0.8041735955306789</c:v>
                </c:pt>
                <c:pt idx="16">
                  <c:v>0.793826472782699</c:v>
                </c:pt>
                <c:pt idx="17">
                  <c:v>0.7837439052804491</c:v>
                </c:pt>
                <c:pt idx="18">
                  <c:v>0.7739158331354211</c:v>
                </c:pt>
                <c:pt idx="19">
                  <c:v>0.764332701666978</c:v>
                </c:pt>
                <c:pt idx="20">
                  <c:v>0.7549854300055773</c:v>
                </c:pt>
                <c:pt idx="21">
                  <c:v>0.7458653820132459</c:v>
                </c:pt>
                <c:pt idx="22">
                  <c:v>0.7369643393238737</c:v>
                </c:pt>
                <c:pt idx="23">
                  <c:v>0.7282744763249126</c:v>
                </c:pt>
                <c:pt idx="24">
                  <c:v>0.7197883369190514</c:v>
                </c:pt>
                <c:pt idx="25">
                  <c:v>0.7114988129196164</c:v>
                </c:pt>
                <c:pt idx="26">
                  <c:v>0.70339912394704</c:v>
                </c:pt>
                <c:pt idx="27">
                  <c:v>0.6954827987059286</c:v>
                </c:pt>
                <c:pt idx="28">
                  <c:v>0.6877436575331952</c:v>
                </c:pt>
                <c:pt idx="29">
                  <c:v>0.6801757961175611</c:v>
                </c:pt>
                <c:pt idx="30">
                  <c:v>0.6727735702995745</c:v>
                </c:pt>
                <c:pt idx="31">
                  <c:v>0.6655315818692763</c:v>
                </c:pt>
                <c:pt idx="32">
                  <c:v>0.6584446652858296</c:v>
                </c:pt>
                <c:pt idx="33">
                  <c:v>0.6515078752499357</c:v>
                </c:pt>
                <c:pt idx="34">
                  <c:v>0.6447164750657327</c:v>
                </c:pt>
                <c:pt idx="35">
                  <c:v>0.6380659257341937</c:v>
                </c:pt>
                <c:pt idx="36">
                  <c:v>0.6315518757248652</c:v>
                </c:pt>
                <c:pt idx="37">
                  <c:v>0.6251701513771596</c:v>
                </c:pt>
                <c:pt idx="38">
                  <c:v>0.6189167478863925</c:v>
                </c:pt>
                <c:pt idx="39">
                  <c:v>0.6127878208333642</c:v>
                </c:pt>
                <c:pt idx="40">
                  <c:v>0.606779678219577</c:v>
                </c:pt>
                <c:pt idx="41">
                  <c:v>0.600888772973173</c:v>
                </c:pt>
                <c:pt idx="42">
                  <c:v>0.5951116958934097</c:v>
                </c:pt>
                <c:pt idx="43">
                  <c:v>0.5894451690039837</c:v>
                </c:pt>
                <c:pt idx="44">
                  <c:v>0.5838860392877895</c:v>
                </c:pt>
                <c:pt idx="45">
                  <c:v>0.5784312727777866</c:v>
                </c:pt>
                <c:pt idx="46">
                  <c:v>0.5730779489805493</c:v>
                </c:pt>
                <c:pt idx="47">
                  <c:v>0.5678232556108253</c:v>
                </c:pt>
                <c:pt idx="48">
                  <c:v>0.5626644836170256</c:v>
                </c:pt>
                <c:pt idx="49">
                  <c:v>0.5575990224790414</c:v>
                </c:pt>
                <c:pt idx="50">
                  <c:v>0.552624355761128</c:v>
                </c:pt>
                <c:pt idx="51">
                  <c:v>0.5477380569038416</c:v>
                </c:pt>
                <c:pt idx="52">
                  <c:v>0.5429377852401488</c:v>
                </c:pt>
                <c:pt idx="53">
                  <c:v>0.5382212822218851</c:v>
                </c:pt>
                <c:pt idx="54">
                  <c:v>0.5335863678437001</c:v>
                </c:pt>
                <c:pt idx="55">
                  <c:v>0.5290309372525219</c:v>
                </c:pt>
                <c:pt idx="56">
                  <c:v>0.5245529575313974</c:v>
                </c:pt>
                <c:pt idx="57">
                  <c:v>0.5201504646473184</c:v>
                </c:pt>
                <c:pt idx="58">
                  <c:v>0.5158215605533533</c:v>
                </c:pt>
                <c:pt idx="59">
                  <c:v>0.5115644104360462</c:v>
                </c:pt>
                <c:pt idx="60">
                  <c:v>0.5073772400996497</c:v>
                </c:pt>
                <c:pt idx="61">
                  <c:v>0.5032583334793115</c:v>
                </c:pt>
                <c:pt idx="62">
                  <c:v>0.4992060302758495</c:v>
                </c:pt>
                <c:pt idx="63">
                  <c:v>0.4952187237052291</c:v>
                </c:pt>
                <c:pt idx="64">
                  <c:v>0.4912948583562973</c:v>
                </c:pt>
                <c:pt idx="65">
                  <c:v>0.48743292815073996</c:v>
                </c:pt>
                <c:pt idx="66">
                  <c:v>0.4836314743996103</c:v>
                </c:pt>
                <c:pt idx="67">
                  <c:v>0.4798890839511312</c:v>
                </c:pt>
                <c:pt idx="68">
                  <c:v>0.4762043874248039</c:v>
                </c:pt>
                <c:pt idx="69">
                  <c:v>0.4725760575271618</c:v>
                </c:pt>
                <c:pt idx="70">
                  <c:v>0.46900280744479517</c:v>
                </c:pt>
                <c:pt idx="71">
                  <c:v>0.46548338931053757</c:v>
                </c:pt>
                <c:pt idx="72">
                  <c:v>0.4620165927389532</c:v>
                </c:pt>
                <c:pt idx="73">
                  <c:v>0.4586012434274954</c:v>
                </c:pt>
                <c:pt idx="74">
                  <c:v>0.4552362018199235</c:v>
                </c:pt>
                <c:pt idx="75">
                  <c:v>0.45192036182876466</c:v>
                </c:pt>
                <c:pt idx="76">
                  <c:v>0.4486526496137976</c:v>
                </c:pt>
                <c:pt idx="77">
                  <c:v>0.4454320224137099</c:v>
                </c:pt>
                <c:pt idx="78">
                  <c:v>0.4422574674282448</c:v>
                </c:pt>
                <c:pt idx="79">
                  <c:v>0.43912800074830804</c:v>
                </c:pt>
                <c:pt idx="80">
                  <c:v>0.43604266633164873</c:v>
                </c:pt>
                <c:pt idx="81">
                  <c:v>0.4330005350218629</c:v>
                </c:pt>
                <c:pt idx="82">
                  <c:v>0.4300007036085954</c:v>
                </c:pt>
                <c:pt idx="83">
                  <c:v>0.4270422939269332</c:v>
                </c:pt>
                <c:pt idx="84">
                  <c:v>0.42412445199409515</c:v>
                </c:pt>
                <c:pt idx="85">
                  <c:v>0.4212463471816265</c:v>
                </c:pt>
                <c:pt idx="86">
                  <c:v>0.4184071714214047</c:v>
                </c:pt>
                <c:pt idx="87">
                  <c:v>0.41560613844385497</c:v>
                </c:pt>
                <c:pt idx="88">
                  <c:v>0.41284248304685955</c:v>
                </c:pt>
                <c:pt idx="89">
                  <c:v>0.4101154603939268</c:v>
                </c:pt>
                <c:pt idx="90">
                  <c:v>0.40742434534026084</c:v>
                </c:pt>
                <c:pt idx="91">
                  <c:v>0.4047684317854458</c:v>
                </c:pt>
                <c:pt idx="92">
                  <c:v>0.402147032051525</c:v>
                </c:pt>
                <c:pt idx="93">
                  <c:v>0.3995594762853194</c:v>
                </c:pt>
                <c:pt idx="94">
                  <c:v>0.39700511188388904</c:v>
                </c:pt>
                <c:pt idx="95">
                  <c:v>0.394483302942098</c:v>
                </c:pt>
                <c:pt idx="96">
                  <c:v>0.3919934297212963</c:v>
                </c:pt>
                <c:pt idx="97">
                  <c:v>0.38953488813818166</c:v>
                </c:pt>
                <c:pt idx="98">
                  <c:v>0.38710708927295245</c:v>
                </c:pt>
                <c:pt idx="99">
                  <c:v>0.3847094588959064</c:v>
                </c:pt>
                <c:pt idx="100">
                  <c:v>0.3823414370116827</c:v>
                </c:pt>
              </c:numCache>
            </c:numRef>
          </c:yVal>
          <c:smooth val="1"/>
        </c:ser>
        <c:axId val="51889469"/>
        <c:axId val="64352038"/>
      </c:scatterChart>
      <c:valAx>
        <c:axId val="518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crossAx val="64352038"/>
        <c:crosses val="autoZero"/>
        <c:crossBetween val="midCat"/>
        <c:dispUnits/>
      </c:valAx>
      <c:valAx>
        <c:axId val="64352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crossAx val="51889469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8"/>
          <c:w val="0.80075"/>
          <c:h val="0.92425"/>
        </c:manualLayout>
      </c:layout>
      <c:scatterChart>
        <c:scatterStyle val="smooth"/>
        <c:varyColors val="0"/>
        <c:ser>
          <c:idx val="0"/>
          <c:order val="0"/>
          <c:tx>
            <c:strRef>
              <c:f>NUMINT!$B$10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NUMINT!$B$12:$B$22</c:f>
              <c:numCache>
                <c:ptCount val="11"/>
                <c:pt idx="0">
                  <c:v>1</c:v>
                </c:pt>
                <c:pt idx="1">
                  <c:v>0.8620689655172413</c:v>
                </c:pt>
                <c:pt idx="2">
                  <c:v>0.7575757575757576</c:v>
                </c:pt>
                <c:pt idx="3">
                  <c:v>0.6756756756756757</c:v>
                </c:pt>
                <c:pt idx="4">
                  <c:v>0.6097560975609756</c:v>
                </c:pt>
                <c:pt idx="5">
                  <c:v>0.5555555555555556</c:v>
                </c:pt>
                <c:pt idx="6">
                  <c:v>0.5102040816326531</c:v>
                </c:pt>
                <c:pt idx="7">
                  <c:v>0.4716981132075471</c:v>
                </c:pt>
                <c:pt idx="8">
                  <c:v>0.43859649122807015</c:v>
                </c:pt>
                <c:pt idx="9">
                  <c:v>0.4098360655737705</c:v>
                </c:pt>
                <c:pt idx="10">
                  <c:v>0.3846153846153847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NUMINT!$D$12:$D$22</c:f>
              <c:numCache>
                <c:ptCount val="11"/>
                <c:pt idx="0">
                  <c:v>1</c:v>
                </c:pt>
                <c:pt idx="1">
                  <c:v>0.84</c:v>
                </c:pt>
                <c:pt idx="2">
                  <c:v>0.727104</c:v>
                </c:pt>
                <c:pt idx="3">
                  <c:v>0.64251516370944</c:v>
                </c:pt>
                <c:pt idx="4">
                  <c:v>0.576463046013989</c:v>
                </c:pt>
                <c:pt idx="5">
                  <c:v>0.5232935030668328</c:v>
                </c:pt>
                <c:pt idx="6">
                  <c:v>0.4794797286105196</c:v>
                </c:pt>
                <c:pt idx="7">
                  <c:v>0.44269559898677274</c:v>
                </c:pt>
                <c:pt idx="8">
                  <c:v>0.4113388960488115</c:v>
                </c:pt>
                <c:pt idx="9">
                  <c:v>0.3842669460643867</c:v>
                </c:pt>
                <c:pt idx="10">
                  <c:v>0.36064117233036264</c:v>
                </c:pt>
              </c:numCache>
            </c:numRef>
          </c:yVal>
          <c:smooth val="1"/>
        </c:ser>
        <c:axId val="42297431"/>
        <c:axId val="45132560"/>
      </c:scatterChart>
      <c:valAx>
        <c:axId val="422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crossBetween val="midCat"/>
        <c:dispUnits/>
      </c:valAx>
      <c:valAx>
        <c:axId val="451325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8"/>
          <c:w val="0.80025"/>
          <c:h val="0.9242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NUMINT!$C$12:$C$22</c:f>
              <c:numCache>
                <c:ptCount val="11"/>
                <c:pt idx="0">
                  <c:v>1</c:v>
                </c:pt>
                <c:pt idx="1">
                  <c:v>1.1600000000000001</c:v>
                </c:pt>
                <c:pt idx="2">
                  <c:v>1.32</c:v>
                </c:pt>
                <c:pt idx="3">
                  <c:v>1.48</c:v>
                </c:pt>
                <c:pt idx="4">
                  <c:v>1.6400000000000001</c:v>
                </c:pt>
                <c:pt idx="5">
                  <c:v>1.7999999999999998</c:v>
                </c:pt>
                <c:pt idx="6">
                  <c:v>1.96</c:v>
                </c:pt>
                <c:pt idx="7">
                  <c:v>2.12</c:v>
                </c:pt>
                <c:pt idx="8">
                  <c:v>2.2800000000000002</c:v>
                </c:pt>
                <c:pt idx="9">
                  <c:v>2.44</c:v>
                </c:pt>
                <c:pt idx="10">
                  <c:v>2.5999999999999996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NUMINT!$A$12:$A$22</c:f>
              <c:numCache>
                <c:ptCount val="1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</c:numCache>
            </c:numRef>
          </c:xVal>
          <c:yVal>
            <c:numRef>
              <c:f>NUMINT!$E$12:$E$22</c:f>
              <c:numCache>
                <c:ptCount val="11"/>
                <c:pt idx="0">
                  <c:v>1</c:v>
                </c:pt>
                <c:pt idx="1">
                  <c:v>1.1904761904761905</c:v>
                </c:pt>
                <c:pt idx="2">
                  <c:v>1.375319074025174</c:v>
                </c:pt>
                <c:pt idx="3">
                  <c:v>1.5563835010938714</c:v>
                </c:pt>
                <c:pt idx="4">
                  <c:v>1.734716573620112</c:v>
                </c:pt>
                <c:pt idx="5">
                  <c:v>1.9109734673550578</c:v>
                </c:pt>
                <c:pt idx="6">
                  <c:v>2.085593905915255</c:v>
                </c:pt>
                <c:pt idx="7">
                  <c:v>2.258888505530137</c:v>
                </c:pt>
                <c:pt idx="8">
                  <c:v>2.431085437350265</c:v>
                </c:pt>
                <c:pt idx="9">
                  <c:v>2.6023575804317103</c:v>
                </c:pt>
                <c:pt idx="10">
                  <c:v>2.7728392560901436</c:v>
                </c:pt>
              </c:numCache>
            </c:numRef>
          </c:yVal>
          <c:smooth val="1"/>
        </c:ser>
        <c:axId val="3539857"/>
        <c:axId val="31858714"/>
      </c:scatterChart>
      <c:valAx>
        <c:axId val="353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crossBetween val="midCat"/>
        <c:dispUnits/>
      </c:valAx>
      <c:valAx>
        <c:axId val="318587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sng" baseline="0">
                    <a:latin typeface="Arial"/>
                    <a:ea typeface="Arial"/>
                    <a:cs typeface="Arial"/>
                  </a:rPr>
                  <a:t> 1  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
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39857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8"/>
          <c:w val="0.80075"/>
          <c:h val="0.92425"/>
        </c:manualLayout>
      </c:layout>
      <c:scatterChart>
        <c:scatterStyle val="smooth"/>
        <c:varyColors val="0"/>
        <c:ser>
          <c:idx val="0"/>
          <c:order val="0"/>
          <c:tx>
            <c:strRef>
              <c:f>NUMINT!$B$10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NUMINT!$A$37:$A$137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NUMINT!$B$37:$B$137</c:f>
              <c:numCache>
                <c:ptCount val="101"/>
                <c:pt idx="0">
                  <c:v>1</c:v>
                </c:pt>
                <c:pt idx="1">
                  <c:v>0.984251968503937</c:v>
                </c:pt>
                <c:pt idx="2">
                  <c:v>0.9689922480620154</c:v>
                </c:pt>
                <c:pt idx="3">
                  <c:v>0.9541984732824427</c:v>
                </c:pt>
                <c:pt idx="4">
                  <c:v>0.9398496240601504</c:v>
                </c:pt>
                <c:pt idx="5">
                  <c:v>0.9259259259259258</c:v>
                </c:pt>
                <c:pt idx="6">
                  <c:v>0.9124087591240875</c:v>
                </c:pt>
                <c:pt idx="7">
                  <c:v>0.8992805755395683</c:v>
                </c:pt>
                <c:pt idx="8">
                  <c:v>0.8865248226950354</c:v>
                </c:pt>
                <c:pt idx="9">
                  <c:v>0.8741258741258742</c:v>
                </c:pt>
                <c:pt idx="10">
                  <c:v>0.8620689655172414</c:v>
                </c:pt>
                <c:pt idx="11">
                  <c:v>0.8503401360544218</c:v>
                </c:pt>
                <c:pt idx="12">
                  <c:v>0.8389261744966443</c:v>
                </c:pt>
                <c:pt idx="13">
                  <c:v>0.8278145695364238</c:v>
                </c:pt>
                <c:pt idx="14">
                  <c:v>0.8169934640522876</c:v>
                </c:pt>
                <c:pt idx="15">
                  <c:v>0.8064516129032259</c:v>
                </c:pt>
                <c:pt idx="16">
                  <c:v>0.7961783439490446</c:v>
                </c:pt>
                <c:pt idx="17">
                  <c:v>0.7861635220125786</c:v>
                </c:pt>
                <c:pt idx="18">
                  <c:v>0.7763975155279503</c:v>
                </c:pt>
                <c:pt idx="19">
                  <c:v>0.7668711656441718</c:v>
                </c:pt>
                <c:pt idx="20">
                  <c:v>0.7575757575757576</c:v>
                </c:pt>
                <c:pt idx="21">
                  <c:v>0.748502994011976</c:v>
                </c:pt>
                <c:pt idx="22">
                  <c:v>0.7396449704142012</c:v>
                </c:pt>
                <c:pt idx="23">
                  <c:v>0.7309941520467835</c:v>
                </c:pt>
                <c:pt idx="24">
                  <c:v>0.722543352601156</c:v>
                </c:pt>
                <c:pt idx="25">
                  <c:v>0.7142857142857142</c:v>
                </c:pt>
                <c:pt idx="26">
                  <c:v>0.7062146892655367</c:v>
                </c:pt>
                <c:pt idx="27">
                  <c:v>0.6983240223463686</c:v>
                </c:pt>
                <c:pt idx="28">
                  <c:v>0.6906077348066297</c:v>
                </c:pt>
                <c:pt idx="29">
                  <c:v>0.6830601092896174</c:v>
                </c:pt>
                <c:pt idx="30">
                  <c:v>0.6756756756756755</c:v>
                </c:pt>
                <c:pt idx="31">
                  <c:v>0.6684491978609625</c:v>
                </c:pt>
                <c:pt idx="32">
                  <c:v>0.6613756613756613</c:v>
                </c:pt>
                <c:pt idx="33">
                  <c:v>0.6544502617801046</c:v>
                </c:pt>
                <c:pt idx="34">
                  <c:v>0.6476683937823833</c:v>
                </c:pt>
                <c:pt idx="35">
                  <c:v>0.6410256410256409</c:v>
                </c:pt>
                <c:pt idx="36">
                  <c:v>0.6345177664974618</c:v>
                </c:pt>
                <c:pt idx="37">
                  <c:v>0.6281407035175878</c:v>
                </c:pt>
                <c:pt idx="38">
                  <c:v>0.6218905472636814</c:v>
                </c:pt>
                <c:pt idx="39">
                  <c:v>0.6157635467980295</c:v>
                </c:pt>
                <c:pt idx="40">
                  <c:v>0.6097560975609755</c:v>
                </c:pt>
                <c:pt idx="41">
                  <c:v>0.6038647342995168</c:v>
                </c:pt>
                <c:pt idx="42">
                  <c:v>0.5980861244019138</c:v>
                </c:pt>
                <c:pt idx="43">
                  <c:v>0.5924170616113743</c:v>
                </c:pt>
                <c:pt idx="44">
                  <c:v>0.5868544600938965</c:v>
                </c:pt>
                <c:pt idx="45">
                  <c:v>0.5813953488372091</c:v>
                </c:pt>
                <c:pt idx="46">
                  <c:v>0.5760368663594468</c:v>
                </c:pt>
                <c:pt idx="47">
                  <c:v>0.5707762557077624</c:v>
                </c:pt>
                <c:pt idx="48">
                  <c:v>0.5656108597285067</c:v>
                </c:pt>
                <c:pt idx="49">
                  <c:v>0.5605381165919281</c:v>
                </c:pt>
                <c:pt idx="50">
                  <c:v>0.5555555555555555</c:v>
                </c:pt>
                <c:pt idx="51">
                  <c:v>0.5506607929515418</c:v>
                </c:pt>
                <c:pt idx="52">
                  <c:v>0.5458515283842794</c:v>
                </c:pt>
                <c:pt idx="53">
                  <c:v>0.541125541125541</c:v>
                </c:pt>
                <c:pt idx="54">
                  <c:v>0.5364806866952789</c:v>
                </c:pt>
                <c:pt idx="55">
                  <c:v>0.5319148936170212</c:v>
                </c:pt>
                <c:pt idx="56">
                  <c:v>0.5274261603375526</c:v>
                </c:pt>
                <c:pt idx="57">
                  <c:v>0.5230125523012551</c:v>
                </c:pt>
                <c:pt idx="58">
                  <c:v>0.5186721991701244</c:v>
                </c:pt>
                <c:pt idx="59">
                  <c:v>0.5144032921810698</c:v>
                </c:pt>
                <c:pt idx="60">
                  <c:v>0.510204081632653</c:v>
                </c:pt>
                <c:pt idx="61">
                  <c:v>0.506072874493927</c:v>
                </c:pt>
                <c:pt idx="62">
                  <c:v>0.502008032128514</c:v>
                </c:pt>
                <c:pt idx="63">
                  <c:v>0.4980079681274898</c:v>
                </c:pt>
                <c:pt idx="64">
                  <c:v>0.49407114624505905</c:v>
                </c:pt>
                <c:pt idx="65">
                  <c:v>0.4901960784313723</c:v>
                </c:pt>
                <c:pt idx="66">
                  <c:v>0.4863813229571982</c:v>
                </c:pt>
                <c:pt idx="67">
                  <c:v>0.4826254826254824</c:v>
                </c:pt>
                <c:pt idx="68">
                  <c:v>0.47892720306513387</c:v>
                </c:pt>
                <c:pt idx="69">
                  <c:v>0.4752851711026614</c:v>
                </c:pt>
                <c:pt idx="70">
                  <c:v>0.47169811320754695</c:v>
                </c:pt>
                <c:pt idx="71">
                  <c:v>0.4681647940074904</c:v>
                </c:pt>
                <c:pt idx="72">
                  <c:v>0.46468401486988825</c:v>
                </c:pt>
                <c:pt idx="73">
                  <c:v>0.46125461254612526</c:v>
                </c:pt>
                <c:pt idx="74">
                  <c:v>0.45787545787545764</c:v>
                </c:pt>
                <c:pt idx="75">
                  <c:v>0.4545454545454543</c:v>
                </c:pt>
                <c:pt idx="76">
                  <c:v>0.451263537906137</c:v>
                </c:pt>
                <c:pt idx="77">
                  <c:v>0.44802867383512524</c:v>
                </c:pt>
                <c:pt idx="78">
                  <c:v>0.44483985765124534</c:v>
                </c:pt>
                <c:pt idx="79">
                  <c:v>0.44169611307420475</c:v>
                </c:pt>
                <c:pt idx="80">
                  <c:v>0.43859649122806993</c:v>
                </c:pt>
                <c:pt idx="81">
                  <c:v>0.43554006968641096</c:v>
                </c:pt>
                <c:pt idx="82">
                  <c:v>0.4325259515570932</c:v>
                </c:pt>
                <c:pt idx="83">
                  <c:v>0.4295532646048108</c:v>
                </c:pt>
                <c:pt idx="84">
                  <c:v>0.4266211604095561</c:v>
                </c:pt>
                <c:pt idx="85">
                  <c:v>0.4237288135593218</c:v>
                </c:pt>
                <c:pt idx="86">
                  <c:v>0.4208754208754207</c:v>
                </c:pt>
                <c:pt idx="87">
                  <c:v>0.4180602006688961</c:v>
                </c:pt>
                <c:pt idx="88">
                  <c:v>0.41528239202657785</c:v>
                </c:pt>
                <c:pt idx="89">
                  <c:v>0.4125412541254123</c:v>
                </c:pt>
                <c:pt idx="90">
                  <c:v>0.4098360655737703</c:v>
                </c:pt>
                <c:pt idx="91">
                  <c:v>0.4071661237785014</c:v>
                </c:pt>
                <c:pt idx="92">
                  <c:v>0.4045307443365694</c:v>
                </c:pt>
                <c:pt idx="93">
                  <c:v>0.4019292604501606</c:v>
                </c:pt>
                <c:pt idx="94">
                  <c:v>0.39936102236421706</c:v>
                </c:pt>
                <c:pt idx="95">
                  <c:v>0.39682539682539664</c:v>
                </c:pt>
                <c:pt idx="96">
                  <c:v>0.39432176656151396</c:v>
                </c:pt>
                <c:pt idx="97">
                  <c:v>0.39184952978056403</c:v>
                </c:pt>
                <c:pt idx="98">
                  <c:v>0.3894080996884733</c:v>
                </c:pt>
                <c:pt idx="99">
                  <c:v>0.3869969040247676</c:v>
                </c:pt>
                <c:pt idx="100">
                  <c:v>0.3846153846153844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NUMINT!$A$37:$A$137</c:f>
              <c:numCache>
                <c:ptCount val="1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0.12000000000000001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0.19999999999999998</c:v>
                </c:pt>
                <c:pt idx="11">
                  <c:v>0.21999999999999997</c:v>
                </c:pt>
                <c:pt idx="12">
                  <c:v>0.23999999999999996</c:v>
                </c:pt>
                <c:pt idx="13">
                  <c:v>0.25999999999999995</c:v>
                </c:pt>
                <c:pt idx="14">
                  <c:v>0.27999999999999997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0.36000000000000004</c:v>
                </c:pt>
                <c:pt idx="19">
                  <c:v>0.38000000000000006</c:v>
                </c:pt>
                <c:pt idx="20">
                  <c:v>0.4000000000000001</c:v>
                </c:pt>
                <c:pt idx="21">
                  <c:v>0.4200000000000001</c:v>
                </c:pt>
                <c:pt idx="22">
                  <c:v>0.4400000000000001</c:v>
                </c:pt>
                <c:pt idx="23">
                  <c:v>0.46000000000000013</c:v>
                </c:pt>
                <c:pt idx="24">
                  <c:v>0.48000000000000015</c:v>
                </c:pt>
                <c:pt idx="25">
                  <c:v>0.5000000000000001</c:v>
                </c:pt>
                <c:pt idx="26">
                  <c:v>0.5200000000000001</c:v>
                </c:pt>
                <c:pt idx="27">
                  <c:v>0.5400000000000001</c:v>
                </c:pt>
                <c:pt idx="28">
                  <c:v>0.5600000000000002</c:v>
                </c:pt>
                <c:pt idx="29">
                  <c:v>0.5800000000000002</c:v>
                </c:pt>
                <c:pt idx="30">
                  <c:v>0.6000000000000002</c:v>
                </c:pt>
                <c:pt idx="31">
                  <c:v>0.6200000000000002</c:v>
                </c:pt>
                <c:pt idx="32">
                  <c:v>0.6400000000000002</c:v>
                </c:pt>
                <c:pt idx="33">
                  <c:v>0.6600000000000003</c:v>
                </c:pt>
                <c:pt idx="34">
                  <c:v>0.6800000000000003</c:v>
                </c:pt>
                <c:pt idx="35">
                  <c:v>0.7000000000000003</c:v>
                </c:pt>
                <c:pt idx="36">
                  <c:v>0.7200000000000003</c:v>
                </c:pt>
                <c:pt idx="37">
                  <c:v>0.7400000000000003</c:v>
                </c:pt>
                <c:pt idx="38">
                  <c:v>0.7600000000000003</c:v>
                </c:pt>
                <c:pt idx="39">
                  <c:v>0.7800000000000004</c:v>
                </c:pt>
                <c:pt idx="40">
                  <c:v>0.8000000000000004</c:v>
                </c:pt>
                <c:pt idx="41">
                  <c:v>0.8200000000000004</c:v>
                </c:pt>
                <c:pt idx="42">
                  <c:v>0.8400000000000004</c:v>
                </c:pt>
                <c:pt idx="43">
                  <c:v>0.8600000000000004</c:v>
                </c:pt>
                <c:pt idx="44">
                  <c:v>0.8800000000000004</c:v>
                </c:pt>
                <c:pt idx="45">
                  <c:v>0.9000000000000005</c:v>
                </c:pt>
                <c:pt idx="46">
                  <c:v>0.9200000000000005</c:v>
                </c:pt>
                <c:pt idx="47">
                  <c:v>0.9400000000000005</c:v>
                </c:pt>
                <c:pt idx="48">
                  <c:v>0.9600000000000005</c:v>
                </c:pt>
                <c:pt idx="49">
                  <c:v>0.9800000000000005</c:v>
                </c:pt>
                <c:pt idx="50">
                  <c:v>1.0000000000000004</c:v>
                </c:pt>
                <c:pt idx="51">
                  <c:v>1.0200000000000005</c:v>
                </c:pt>
                <c:pt idx="52">
                  <c:v>1.0400000000000005</c:v>
                </c:pt>
                <c:pt idx="53">
                  <c:v>1.0600000000000005</c:v>
                </c:pt>
                <c:pt idx="54">
                  <c:v>1.0800000000000005</c:v>
                </c:pt>
                <c:pt idx="55">
                  <c:v>1.1000000000000005</c:v>
                </c:pt>
                <c:pt idx="56">
                  <c:v>1.1200000000000006</c:v>
                </c:pt>
                <c:pt idx="57">
                  <c:v>1.1400000000000006</c:v>
                </c:pt>
                <c:pt idx="58">
                  <c:v>1.1600000000000006</c:v>
                </c:pt>
                <c:pt idx="59">
                  <c:v>1.1800000000000006</c:v>
                </c:pt>
                <c:pt idx="60">
                  <c:v>1.2000000000000006</c:v>
                </c:pt>
                <c:pt idx="61">
                  <c:v>1.2200000000000006</c:v>
                </c:pt>
                <c:pt idx="62">
                  <c:v>1.2400000000000007</c:v>
                </c:pt>
                <c:pt idx="63">
                  <c:v>1.2600000000000007</c:v>
                </c:pt>
                <c:pt idx="64">
                  <c:v>1.2800000000000007</c:v>
                </c:pt>
                <c:pt idx="65">
                  <c:v>1.3000000000000007</c:v>
                </c:pt>
                <c:pt idx="66">
                  <c:v>1.3200000000000007</c:v>
                </c:pt>
                <c:pt idx="67">
                  <c:v>1.3400000000000007</c:v>
                </c:pt>
                <c:pt idx="68">
                  <c:v>1.3600000000000008</c:v>
                </c:pt>
                <c:pt idx="69">
                  <c:v>1.3800000000000008</c:v>
                </c:pt>
                <c:pt idx="70">
                  <c:v>1.4000000000000008</c:v>
                </c:pt>
                <c:pt idx="71">
                  <c:v>1.4200000000000008</c:v>
                </c:pt>
                <c:pt idx="72">
                  <c:v>1.4400000000000008</c:v>
                </c:pt>
                <c:pt idx="73">
                  <c:v>1.4600000000000009</c:v>
                </c:pt>
                <c:pt idx="74">
                  <c:v>1.4800000000000009</c:v>
                </c:pt>
                <c:pt idx="75">
                  <c:v>1.5000000000000009</c:v>
                </c:pt>
                <c:pt idx="76">
                  <c:v>1.520000000000001</c:v>
                </c:pt>
                <c:pt idx="77">
                  <c:v>1.540000000000001</c:v>
                </c:pt>
                <c:pt idx="78">
                  <c:v>1.560000000000001</c:v>
                </c:pt>
                <c:pt idx="79">
                  <c:v>1.580000000000001</c:v>
                </c:pt>
                <c:pt idx="80">
                  <c:v>1.600000000000001</c:v>
                </c:pt>
                <c:pt idx="81">
                  <c:v>1.620000000000001</c:v>
                </c:pt>
                <c:pt idx="82">
                  <c:v>1.640000000000001</c:v>
                </c:pt>
                <c:pt idx="83">
                  <c:v>1.660000000000001</c:v>
                </c:pt>
                <c:pt idx="84">
                  <c:v>1.680000000000001</c:v>
                </c:pt>
                <c:pt idx="85">
                  <c:v>1.700000000000001</c:v>
                </c:pt>
                <c:pt idx="86">
                  <c:v>1.720000000000001</c:v>
                </c:pt>
                <c:pt idx="87">
                  <c:v>1.740000000000001</c:v>
                </c:pt>
                <c:pt idx="88">
                  <c:v>1.7600000000000011</c:v>
                </c:pt>
                <c:pt idx="89">
                  <c:v>1.7800000000000011</c:v>
                </c:pt>
                <c:pt idx="90">
                  <c:v>1.8000000000000012</c:v>
                </c:pt>
                <c:pt idx="91">
                  <c:v>1.8200000000000012</c:v>
                </c:pt>
                <c:pt idx="92">
                  <c:v>1.8400000000000012</c:v>
                </c:pt>
                <c:pt idx="93">
                  <c:v>1.8600000000000012</c:v>
                </c:pt>
                <c:pt idx="94">
                  <c:v>1.8800000000000012</c:v>
                </c:pt>
                <c:pt idx="95">
                  <c:v>1.9000000000000012</c:v>
                </c:pt>
                <c:pt idx="96">
                  <c:v>1.9200000000000013</c:v>
                </c:pt>
                <c:pt idx="97">
                  <c:v>1.9400000000000013</c:v>
                </c:pt>
                <c:pt idx="98">
                  <c:v>1.9600000000000013</c:v>
                </c:pt>
                <c:pt idx="99">
                  <c:v>1.9800000000000013</c:v>
                </c:pt>
                <c:pt idx="100">
                  <c:v>2.0000000000000013</c:v>
                </c:pt>
              </c:numCache>
            </c:numRef>
          </c:xVal>
          <c:yVal>
            <c:numRef>
              <c:f>NUMINT!$D$37:$D$137</c:f>
              <c:numCache>
                <c:ptCount val="101"/>
                <c:pt idx="0">
                  <c:v>1</c:v>
                </c:pt>
                <c:pt idx="1">
                  <c:v>0.984</c:v>
                </c:pt>
                <c:pt idx="2">
                  <c:v>0.968507904</c:v>
                </c:pt>
                <c:pt idx="3">
                  <c:v>0.9534997830382324</c:v>
                </c:pt>
                <c:pt idx="4">
                  <c:v>0.9389531936581691</c:v>
                </c:pt>
                <c:pt idx="5">
                  <c:v>0.9248470640600751</c:v>
                </c:pt>
                <c:pt idx="6">
                  <c:v>0.9111615905896665</c:v>
                </c:pt>
                <c:pt idx="7">
                  <c:v>0.8978781434830122</c:v>
                </c:pt>
                <c:pt idx="8">
                  <c:v>0.8849791809143002</c:v>
                </c:pt>
                <c:pt idx="9">
                  <c:v>0.8724481705038722</c:v>
                </c:pt>
                <c:pt idx="10">
                  <c:v>0.8602695175404234</c:v>
                </c:pt>
                <c:pt idx="11">
                  <c:v>0.8484284992554756</c:v>
                </c:pt>
                <c:pt idx="12">
                  <c:v>0.8369112045618932</c:v>
                </c:pt>
                <c:pt idx="13">
                  <c:v>0.8257044787327533</c:v>
                </c:pt>
                <c:pt idx="14">
                  <c:v>0.8147958725535641</c:v>
                </c:pt>
                <c:pt idx="15">
                  <c:v>0.8041735955306789</c:v>
                </c:pt>
                <c:pt idx="16">
                  <c:v>0.793826472782699</c:v>
                </c:pt>
                <c:pt idx="17">
                  <c:v>0.7837439052804491</c:v>
                </c:pt>
                <c:pt idx="18">
                  <c:v>0.7739158331354211</c:v>
                </c:pt>
                <c:pt idx="19">
                  <c:v>0.764332701666978</c:v>
                </c:pt>
                <c:pt idx="20">
                  <c:v>0.7549854300055773</c:v>
                </c:pt>
                <c:pt idx="21">
                  <c:v>0.7458653820132459</c:v>
                </c:pt>
                <c:pt idx="22">
                  <c:v>0.7369643393238737</c:v>
                </c:pt>
                <c:pt idx="23">
                  <c:v>0.7282744763249126</c:v>
                </c:pt>
                <c:pt idx="24">
                  <c:v>0.7197883369190514</c:v>
                </c:pt>
                <c:pt idx="25">
                  <c:v>0.7114988129196164</c:v>
                </c:pt>
                <c:pt idx="26">
                  <c:v>0.70339912394704</c:v>
                </c:pt>
                <c:pt idx="27">
                  <c:v>0.6954827987059286</c:v>
                </c:pt>
                <c:pt idx="28">
                  <c:v>0.6877436575331952</c:v>
                </c:pt>
                <c:pt idx="29">
                  <c:v>0.6801757961175611</c:v>
                </c:pt>
                <c:pt idx="30">
                  <c:v>0.6727735702995745</c:v>
                </c:pt>
                <c:pt idx="31">
                  <c:v>0.6655315818692763</c:v>
                </c:pt>
                <c:pt idx="32">
                  <c:v>0.6584446652858296</c:v>
                </c:pt>
                <c:pt idx="33">
                  <c:v>0.6515078752499357</c:v>
                </c:pt>
                <c:pt idx="34">
                  <c:v>0.6447164750657327</c:v>
                </c:pt>
                <c:pt idx="35">
                  <c:v>0.6380659257341937</c:v>
                </c:pt>
                <c:pt idx="36">
                  <c:v>0.6315518757248652</c:v>
                </c:pt>
                <c:pt idx="37">
                  <c:v>0.6251701513771596</c:v>
                </c:pt>
                <c:pt idx="38">
                  <c:v>0.6189167478863925</c:v>
                </c:pt>
                <c:pt idx="39">
                  <c:v>0.6127878208333642</c:v>
                </c:pt>
                <c:pt idx="40">
                  <c:v>0.606779678219577</c:v>
                </c:pt>
                <c:pt idx="41">
                  <c:v>0.600888772973173</c:v>
                </c:pt>
                <c:pt idx="42">
                  <c:v>0.5951116958934097</c:v>
                </c:pt>
                <c:pt idx="43">
                  <c:v>0.5894451690039837</c:v>
                </c:pt>
                <c:pt idx="44">
                  <c:v>0.5838860392877895</c:v>
                </c:pt>
                <c:pt idx="45">
                  <c:v>0.5784312727777866</c:v>
                </c:pt>
                <c:pt idx="46">
                  <c:v>0.5730779489805493</c:v>
                </c:pt>
                <c:pt idx="47">
                  <c:v>0.5678232556108253</c:v>
                </c:pt>
                <c:pt idx="48">
                  <c:v>0.5626644836170256</c:v>
                </c:pt>
                <c:pt idx="49">
                  <c:v>0.5575990224790414</c:v>
                </c:pt>
                <c:pt idx="50">
                  <c:v>0.552624355761128</c:v>
                </c:pt>
                <c:pt idx="51">
                  <c:v>0.5477380569038416</c:v>
                </c:pt>
                <c:pt idx="52">
                  <c:v>0.5429377852401488</c:v>
                </c:pt>
                <c:pt idx="53">
                  <c:v>0.5382212822218851</c:v>
                </c:pt>
                <c:pt idx="54">
                  <c:v>0.5335863678437001</c:v>
                </c:pt>
                <c:pt idx="55">
                  <c:v>0.5290309372525219</c:v>
                </c:pt>
                <c:pt idx="56">
                  <c:v>0.5245529575313974</c:v>
                </c:pt>
                <c:pt idx="57">
                  <c:v>0.5201504646473184</c:v>
                </c:pt>
                <c:pt idx="58">
                  <c:v>0.5158215605533533</c:v>
                </c:pt>
                <c:pt idx="59">
                  <c:v>0.5115644104360462</c:v>
                </c:pt>
                <c:pt idx="60">
                  <c:v>0.5073772400996497</c:v>
                </c:pt>
                <c:pt idx="61">
                  <c:v>0.5032583334793115</c:v>
                </c:pt>
                <c:pt idx="62">
                  <c:v>0.4992060302758495</c:v>
                </c:pt>
                <c:pt idx="63">
                  <c:v>0.4952187237052291</c:v>
                </c:pt>
                <c:pt idx="64">
                  <c:v>0.4912948583562973</c:v>
                </c:pt>
                <c:pt idx="65">
                  <c:v>0.48743292815073996</c:v>
                </c:pt>
                <c:pt idx="66">
                  <c:v>0.4836314743996103</c:v>
                </c:pt>
                <c:pt idx="67">
                  <c:v>0.4798890839511312</c:v>
                </c:pt>
                <c:pt idx="68">
                  <c:v>0.4762043874248039</c:v>
                </c:pt>
                <c:pt idx="69">
                  <c:v>0.4725760575271618</c:v>
                </c:pt>
                <c:pt idx="70">
                  <c:v>0.46900280744479517</c:v>
                </c:pt>
                <c:pt idx="71">
                  <c:v>0.46548338931053757</c:v>
                </c:pt>
                <c:pt idx="72">
                  <c:v>0.4620165927389532</c:v>
                </c:pt>
                <c:pt idx="73">
                  <c:v>0.4586012434274954</c:v>
                </c:pt>
                <c:pt idx="74">
                  <c:v>0.4552362018199235</c:v>
                </c:pt>
                <c:pt idx="75">
                  <c:v>0.45192036182876466</c:v>
                </c:pt>
                <c:pt idx="76">
                  <c:v>0.4486526496137976</c:v>
                </c:pt>
                <c:pt idx="77">
                  <c:v>0.4454320224137099</c:v>
                </c:pt>
                <c:pt idx="78">
                  <c:v>0.4422574674282448</c:v>
                </c:pt>
                <c:pt idx="79">
                  <c:v>0.43912800074830804</c:v>
                </c:pt>
                <c:pt idx="80">
                  <c:v>0.43604266633164873</c:v>
                </c:pt>
                <c:pt idx="81">
                  <c:v>0.4330005350218629</c:v>
                </c:pt>
                <c:pt idx="82">
                  <c:v>0.4300007036085954</c:v>
                </c:pt>
                <c:pt idx="83">
                  <c:v>0.4270422939269332</c:v>
                </c:pt>
                <c:pt idx="84">
                  <c:v>0.42412445199409515</c:v>
                </c:pt>
                <c:pt idx="85">
                  <c:v>0.4212463471816265</c:v>
                </c:pt>
                <c:pt idx="86">
                  <c:v>0.4184071714214047</c:v>
                </c:pt>
                <c:pt idx="87">
                  <c:v>0.41560613844385497</c:v>
                </c:pt>
                <c:pt idx="88">
                  <c:v>0.41284248304685955</c:v>
                </c:pt>
                <c:pt idx="89">
                  <c:v>0.4101154603939268</c:v>
                </c:pt>
                <c:pt idx="90">
                  <c:v>0.40742434534026084</c:v>
                </c:pt>
                <c:pt idx="91">
                  <c:v>0.4047684317854458</c:v>
                </c:pt>
                <c:pt idx="92">
                  <c:v>0.402147032051525</c:v>
                </c:pt>
                <c:pt idx="93">
                  <c:v>0.3995594762853194</c:v>
                </c:pt>
                <c:pt idx="94">
                  <c:v>0.39700511188388904</c:v>
                </c:pt>
                <c:pt idx="95">
                  <c:v>0.394483302942098</c:v>
                </c:pt>
                <c:pt idx="96">
                  <c:v>0.3919934297212963</c:v>
                </c:pt>
                <c:pt idx="97">
                  <c:v>0.38953488813818166</c:v>
                </c:pt>
                <c:pt idx="98">
                  <c:v>0.38710708927295245</c:v>
                </c:pt>
                <c:pt idx="99">
                  <c:v>0.3847094588959064</c:v>
                </c:pt>
                <c:pt idx="100">
                  <c:v>0.3823414370116827</c:v>
                </c:pt>
              </c:numCache>
            </c:numRef>
          </c:yVal>
          <c:smooth val="1"/>
        </c:ser>
        <c:axId val="18292971"/>
        <c:axId val="30419012"/>
      </c:scatterChart>
      <c:valAx>
        <c:axId val="1829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crossBetween val="midCat"/>
        <c:dispUnits/>
      </c:val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292971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18"/>
          <c:w val="0.80075"/>
          <c:h val="0.92425"/>
        </c:manualLayout>
      </c:layout>
      <c:scatterChart>
        <c:scatterStyle val="smooth"/>
        <c:varyColors val="0"/>
        <c:ser>
          <c:idx val="0"/>
          <c:order val="0"/>
          <c:tx>
            <c:v>exact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NUMINT!$A$149:$A$169</c:f>
              <c:numCach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</c:numCache>
            </c:numRef>
          </c:xVal>
          <c:yVal>
            <c:numRef>
              <c:f>NUMINT!$B$149:$B$169</c:f>
              <c:numCache>
                <c:ptCount val="21"/>
                <c:pt idx="0">
                  <c:v>1</c:v>
                </c:pt>
                <c:pt idx="1">
                  <c:v>0.8620689655172413</c:v>
                </c:pt>
                <c:pt idx="2">
                  <c:v>0.7575757575757576</c:v>
                </c:pt>
                <c:pt idx="3">
                  <c:v>0.6756756756756757</c:v>
                </c:pt>
                <c:pt idx="4">
                  <c:v>0.6097560975609756</c:v>
                </c:pt>
                <c:pt idx="5">
                  <c:v>0.5555555555555556</c:v>
                </c:pt>
                <c:pt idx="6">
                  <c:v>0.5102040816326531</c:v>
                </c:pt>
                <c:pt idx="7">
                  <c:v>0.4716981132075471</c:v>
                </c:pt>
                <c:pt idx="8">
                  <c:v>0.43859649122807015</c:v>
                </c:pt>
                <c:pt idx="9">
                  <c:v>0.4098360655737705</c:v>
                </c:pt>
                <c:pt idx="10">
                  <c:v>0.3846153846153847</c:v>
                </c:pt>
                <c:pt idx="11">
                  <c:v>0.3623188405797102</c:v>
                </c:pt>
                <c:pt idx="12">
                  <c:v>0.3424657534246575</c:v>
                </c:pt>
                <c:pt idx="13">
                  <c:v>0.3246753246753247</c:v>
                </c:pt>
                <c:pt idx="14">
                  <c:v>0.30864197530864196</c:v>
                </c:pt>
                <c:pt idx="15">
                  <c:v>0.2941176470588235</c:v>
                </c:pt>
                <c:pt idx="16">
                  <c:v>0.28089887640449435</c:v>
                </c:pt>
                <c:pt idx="17">
                  <c:v>0.2688172043010752</c:v>
                </c:pt>
                <c:pt idx="18">
                  <c:v>0.25773195876288657</c:v>
                </c:pt>
                <c:pt idx="19">
                  <c:v>0.24752475247524747</c:v>
                </c:pt>
                <c:pt idx="20">
                  <c:v>0.23809523809523803</c:v>
                </c:pt>
              </c:numCache>
            </c:numRef>
          </c:yVal>
          <c:smooth val="1"/>
        </c:ser>
        <c:ser>
          <c:idx val="1"/>
          <c:order val="1"/>
          <c:tx>
            <c:v>simple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NUMINT!$A$149:$A$169</c:f>
              <c:numCach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</c:numCache>
            </c:numRef>
          </c:xVal>
          <c:yVal>
            <c:numRef>
              <c:f>NUMINT!$C$149:$C$169</c:f>
              <c:numCache>
                <c:ptCount val="21"/>
                <c:pt idx="0">
                  <c:v>1</c:v>
                </c:pt>
                <c:pt idx="1">
                  <c:v>0.84</c:v>
                </c:pt>
                <c:pt idx="2">
                  <c:v>0.727104</c:v>
                </c:pt>
                <c:pt idx="3">
                  <c:v>0.64251516370944</c:v>
                </c:pt>
                <c:pt idx="4">
                  <c:v>0.576463046013989</c:v>
                </c:pt>
                <c:pt idx="5">
                  <c:v>0.5232935030668328</c:v>
                </c:pt>
                <c:pt idx="6">
                  <c:v>0.4794797286105196</c:v>
                </c:pt>
                <c:pt idx="7">
                  <c:v>0.44269559898677274</c:v>
                </c:pt>
                <c:pt idx="8">
                  <c:v>0.4113388960488115</c:v>
                </c:pt>
                <c:pt idx="9">
                  <c:v>0.3842669460643867</c:v>
                </c:pt>
                <c:pt idx="10">
                  <c:v>0.36064117233036264</c:v>
                </c:pt>
                <c:pt idx="11">
                  <c:v>0.3398312435015917</c:v>
                </c:pt>
                <c:pt idx="12">
                  <c:v>0.3213535996520176</c:v>
                </c:pt>
                <c:pt idx="13">
                  <c:v>0.30483069789052814</c:v>
                </c:pt>
                <c:pt idx="14">
                  <c:v>0.2899632171902999</c:v>
                </c:pt>
                <c:pt idx="15">
                  <c:v>0.27651063041856405</c:v>
                </c:pt>
                <c:pt idx="16">
                  <c:v>0.26427732982104857</c:v>
                </c:pt>
                <c:pt idx="17">
                  <c:v>0.25310252869187366</c:v>
                </c:pt>
                <c:pt idx="18">
                  <c:v>0.24285278628703835</c:v>
                </c:pt>
                <c:pt idx="19">
                  <c:v>0.2334163901578579</c:v>
                </c:pt>
                <c:pt idx="20">
                  <c:v>0.22469907636676584</c:v>
                </c:pt>
              </c:numCache>
            </c:numRef>
          </c:yVal>
          <c:smooth val="1"/>
        </c:ser>
        <c:ser>
          <c:idx val="2"/>
          <c:order val="2"/>
          <c:tx>
            <c:v>Runge-Kutta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9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NUMINT!$A$149:$A$169</c:f>
              <c:numCach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</c:numCache>
            </c:numRef>
          </c:xVal>
          <c:yVal>
            <c:numRef>
              <c:f>NUMINT!$H$149:$H$169</c:f>
              <c:numCache>
                <c:ptCount val="21"/>
                <c:pt idx="0">
                  <c:v>1</c:v>
                </c:pt>
                <c:pt idx="1">
                  <c:v>0.8620712101619942</c:v>
                </c:pt>
                <c:pt idx="2">
                  <c:v>0.7575785062046616</c:v>
                </c:pt>
                <c:pt idx="3">
                  <c:v>0.6756783645678313</c:v>
                </c:pt>
                <c:pt idx="4">
                  <c:v>0.609758554743345</c:v>
                </c:pt>
                <c:pt idx="5">
                  <c:v>0.5555577462713526</c:v>
                </c:pt>
                <c:pt idx="6">
                  <c:v>0.5102060188079779</c:v>
                </c:pt>
                <c:pt idx="7">
                  <c:v>0.47169982436373836</c:v>
                </c:pt>
                <c:pt idx="8">
                  <c:v>0.438598006104287</c:v>
                </c:pt>
                <c:pt idx="9">
                  <c:v>0.40983741170944504</c:v>
                </c:pt>
                <c:pt idx="10">
                  <c:v>0.38461658605651067</c:v>
                </c:pt>
                <c:pt idx="11">
                  <c:v>0.36231991779354056</c:v>
                </c:pt>
                <c:pt idx="12">
                  <c:v>0.3424667236451946</c:v>
                </c:pt>
                <c:pt idx="13">
                  <c:v>0.32467620236350664</c:v>
                </c:pt>
                <c:pt idx="14">
                  <c:v>0.3086427726032996</c:v>
                </c:pt>
                <c:pt idx="15">
                  <c:v>0.29411837417526226</c:v>
                </c:pt>
                <c:pt idx="16">
                  <c:v>0.28089954197103933</c:v>
                </c:pt>
                <c:pt idx="17">
                  <c:v>0.2688178156370223</c:v>
                </c:pt>
                <c:pt idx="18">
                  <c:v>0.2577325221056582</c:v>
                </c:pt>
                <c:pt idx="19">
                  <c:v>0.24752527316524867</c:v>
                </c:pt>
                <c:pt idx="20">
                  <c:v>0.23809572072619123</c:v>
                </c:pt>
              </c:numCache>
            </c:numRef>
          </c:yVal>
          <c:smooth val="1"/>
        </c:ser>
        <c:axId val="5335653"/>
        <c:axId val="48020878"/>
      </c:scatterChart>
      <c:valAx>
        <c:axId val="5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crossBetween val="midCat"/>
        <c:dispUnits/>
      </c:valAx>
      <c:valAx>
        <c:axId val="480208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5653"/>
        <c:crosses val="autoZero"/>
        <c:crossBetween val="midCat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"/>
          <c:y val="0.16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4</xdr:row>
      <xdr:rowOff>0</xdr:rowOff>
    </xdr:from>
    <xdr:to>
      <xdr:col>10</xdr:col>
      <xdr:colOff>552450</xdr:colOff>
      <xdr:row>21</xdr:row>
      <xdr:rowOff>142875</xdr:rowOff>
    </xdr:to>
    <xdr:graphicFrame>
      <xdr:nvGraphicFramePr>
        <xdr:cNvPr id="1" name="Chart 2"/>
        <xdr:cNvGraphicFramePr/>
      </xdr:nvGraphicFramePr>
      <xdr:xfrm>
        <a:off x="3181350" y="742950"/>
        <a:ext cx="3467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33</xdr:row>
      <xdr:rowOff>0</xdr:rowOff>
    </xdr:from>
    <xdr:to>
      <xdr:col>10</xdr:col>
      <xdr:colOff>600075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3228975" y="5467350"/>
        <a:ext cx="34671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62575"/>
    <xdr:graphicFrame>
      <xdr:nvGraphicFramePr>
        <xdr:cNvPr id="1" name="Shape 1025"/>
        <xdr:cNvGraphicFramePr/>
      </xdr:nvGraphicFramePr>
      <xdr:xfrm>
        <a:off x="0" y="0"/>
        <a:ext cx="9572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62575"/>
    <xdr:graphicFrame>
      <xdr:nvGraphicFramePr>
        <xdr:cNvPr id="1" name="Shape 1025"/>
        <xdr:cNvGraphicFramePr/>
      </xdr:nvGraphicFramePr>
      <xdr:xfrm>
        <a:off x="0" y="0"/>
        <a:ext cx="9572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62575"/>
    <xdr:graphicFrame>
      <xdr:nvGraphicFramePr>
        <xdr:cNvPr id="1" name="Shape 1025"/>
        <xdr:cNvGraphicFramePr/>
      </xdr:nvGraphicFramePr>
      <xdr:xfrm>
        <a:off x="0" y="0"/>
        <a:ext cx="9572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62575"/>
    <xdr:graphicFrame>
      <xdr:nvGraphicFramePr>
        <xdr:cNvPr id="1" name="Shape 1025"/>
        <xdr:cNvGraphicFramePr/>
      </xdr:nvGraphicFramePr>
      <xdr:xfrm>
        <a:off x="0" y="0"/>
        <a:ext cx="95726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A39" sqref="A39"/>
    </sheetView>
  </sheetViews>
  <sheetFormatPr defaultColWidth="9.140625" defaultRowHeight="12.75"/>
  <sheetData>
    <row r="1" spans="1:7" ht="18">
      <c r="A1" s="5" t="s">
        <v>0</v>
      </c>
      <c r="B1" s="2"/>
      <c r="C1" s="2"/>
      <c r="D1" s="2"/>
      <c r="E1" s="2"/>
      <c r="F1" s="2"/>
      <c r="G1" s="2"/>
    </row>
    <row r="3" spans="1:7" ht="15">
      <c r="A3" s="12" t="s">
        <v>1</v>
      </c>
      <c r="B3" s="13"/>
      <c r="C3" s="13"/>
      <c r="D3" s="13"/>
      <c r="E3" s="13"/>
      <c r="F3" s="13"/>
      <c r="G3" s="13"/>
    </row>
    <row r="5" spans="1:2" ht="12.75">
      <c r="A5" s="3" t="s">
        <v>2</v>
      </c>
      <c r="B5" s="4">
        <v>0.8</v>
      </c>
    </row>
    <row r="6" spans="1:2" ht="12.75">
      <c r="A6" s="3" t="s">
        <v>3</v>
      </c>
      <c r="B6" s="4">
        <v>1</v>
      </c>
    </row>
    <row r="7" spans="1:2" ht="12.75">
      <c r="A7" s="3" t="s">
        <v>4</v>
      </c>
      <c r="B7" s="4">
        <v>0.2</v>
      </c>
    </row>
    <row r="9" spans="2:5" ht="12.75">
      <c r="B9" s="6" t="s">
        <v>5</v>
      </c>
      <c r="C9" s="2"/>
      <c r="D9" s="8" t="s">
        <v>6</v>
      </c>
      <c r="E9" s="2"/>
    </row>
    <row r="10" spans="1:7" ht="12.75">
      <c r="A10" s="3" t="s">
        <v>7</v>
      </c>
      <c r="B10" s="3" t="s">
        <v>8</v>
      </c>
      <c r="C10" s="3" t="s">
        <v>9</v>
      </c>
      <c r="D10" s="3" t="s">
        <v>8</v>
      </c>
      <c r="E10" s="3" t="s">
        <v>9</v>
      </c>
      <c r="F10" s="24" t="s">
        <v>10</v>
      </c>
      <c r="G10" s="24" t="s">
        <v>11</v>
      </c>
    </row>
    <row r="12" spans="1:7" ht="12.75">
      <c r="A12" s="1">
        <v>0</v>
      </c>
      <c r="B12" s="7">
        <f>$B$6/(1+$B$6*$B$5*A12)</f>
        <v>1</v>
      </c>
      <c r="C12" s="1">
        <f>1/B12</f>
        <v>1</v>
      </c>
      <c r="D12" s="9">
        <f>$B$6</f>
        <v>1</v>
      </c>
      <c r="E12" s="1">
        <f aca="true" t="shared" si="0" ref="E12:E22">1/D12</f>
        <v>1</v>
      </c>
      <c r="F12" s="1">
        <f>B12-D12</f>
        <v>0</v>
      </c>
      <c r="G12" s="15">
        <f>F12/B12</f>
        <v>0</v>
      </c>
    </row>
    <row r="13" spans="1:7" ht="12.75">
      <c r="A13" s="1">
        <f>A12+$B$7</f>
        <v>0.2</v>
      </c>
      <c r="B13" s="7">
        <f aca="true" t="shared" si="1" ref="B13:B22">$B$6/(1+$B$6*$B$5*A13)</f>
        <v>0.8620689655172413</v>
      </c>
      <c r="C13" s="1">
        <f aca="true" t="shared" si="2" ref="C13:C22">1/B13</f>
        <v>1.1600000000000001</v>
      </c>
      <c r="D13" s="9">
        <f>D12-$B$5*$B$7*D12*D12</f>
        <v>0.84</v>
      </c>
      <c r="E13" s="1">
        <f t="shared" si="0"/>
        <v>1.1904761904761905</v>
      </c>
      <c r="F13" s="1">
        <f aca="true" t="shared" si="3" ref="F13:F22">B13-D13</f>
        <v>0.022068965517241357</v>
      </c>
      <c r="G13" s="15">
        <f aca="true" t="shared" si="4" ref="G13:G22">F13/B13</f>
        <v>0.025599999999999977</v>
      </c>
    </row>
    <row r="14" spans="1:7" ht="12.75">
      <c r="A14" s="1">
        <f aca="true" t="shared" si="5" ref="A14:A22">A13+$B$7</f>
        <v>0.4</v>
      </c>
      <c r="B14" s="7">
        <f t="shared" si="1"/>
        <v>0.7575757575757576</v>
      </c>
      <c r="C14" s="1">
        <f t="shared" si="2"/>
        <v>1.32</v>
      </c>
      <c r="D14" s="9">
        <f aca="true" t="shared" si="6" ref="D14:D22">D13-$B$5*$B$7*D13*D13</f>
        <v>0.727104</v>
      </c>
      <c r="E14" s="1">
        <f t="shared" si="0"/>
        <v>1.375319074025174</v>
      </c>
      <c r="F14" s="1">
        <f t="shared" si="3"/>
        <v>0.030471757575757596</v>
      </c>
      <c r="G14" s="15">
        <f t="shared" si="4"/>
        <v>0.040222720000000024</v>
      </c>
    </row>
    <row r="15" spans="1:7" ht="12.75">
      <c r="A15" s="1">
        <f t="shared" si="5"/>
        <v>0.6000000000000001</v>
      </c>
      <c r="B15" s="7">
        <f t="shared" si="1"/>
        <v>0.6756756756756757</v>
      </c>
      <c r="C15" s="1">
        <f t="shared" si="2"/>
        <v>1.48</v>
      </c>
      <c r="D15" s="9">
        <f t="shared" si="6"/>
        <v>0.64251516370944</v>
      </c>
      <c r="E15" s="1">
        <f t="shared" si="0"/>
        <v>1.5563835010938714</v>
      </c>
      <c r="F15" s="1">
        <f t="shared" si="3"/>
        <v>0.033160511966235706</v>
      </c>
      <c r="G15" s="15">
        <f t="shared" si="4"/>
        <v>0.04907755771002885</v>
      </c>
    </row>
    <row r="16" spans="1:7" ht="12.75">
      <c r="A16" s="1">
        <f t="shared" si="5"/>
        <v>0.8</v>
      </c>
      <c r="B16" s="7">
        <f t="shared" si="1"/>
        <v>0.6097560975609756</v>
      </c>
      <c r="C16" s="1">
        <f t="shared" si="2"/>
        <v>1.6400000000000001</v>
      </c>
      <c r="D16" s="9">
        <f t="shared" si="6"/>
        <v>0.576463046013989</v>
      </c>
      <c r="E16" s="1">
        <f t="shared" si="0"/>
        <v>1.734716573620112</v>
      </c>
      <c r="F16" s="1">
        <f t="shared" si="3"/>
        <v>0.033293051546986585</v>
      </c>
      <c r="G16" s="15">
        <f t="shared" si="4"/>
        <v>0.054600604537058</v>
      </c>
    </row>
    <row r="17" spans="1:7" ht="12.75">
      <c r="A17" s="1">
        <f t="shared" si="5"/>
        <v>1</v>
      </c>
      <c r="B17" s="7">
        <f t="shared" si="1"/>
        <v>0.5555555555555556</v>
      </c>
      <c r="C17" s="1">
        <f t="shared" si="2"/>
        <v>1.7999999999999998</v>
      </c>
      <c r="D17" s="9">
        <f t="shared" si="6"/>
        <v>0.5232935030668328</v>
      </c>
      <c r="E17" s="1">
        <f t="shared" si="0"/>
        <v>1.9109734673550578</v>
      </c>
      <c r="F17" s="1">
        <f t="shared" si="3"/>
        <v>0.032262052488722825</v>
      </c>
      <c r="G17" s="15">
        <f t="shared" si="4"/>
        <v>0.058071694479701085</v>
      </c>
    </row>
    <row r="18" spans="1:7" ht="12.75">
      <c r="A18" s="1">
        <f t="shared" si="5"/>
        <v>1.2</v>
      </c>
      <c r="B18" s="7">
        <f t="shared" si="1"/>
        <v>0.5102040816326531</v>
      </c>
      <c r="C18" s="1">
        <f t="shared" si="2"/>
        <v>1.96</v>
      </c>
      <c r="D18" s="9">
        <f t="shared" si="6"/>
        <v>0.4794797286105196</v>
      </c>
      <c r="E18" s="1">
        <f t="shared" si="0"/>
        <v>2.085593905915255</v>
      </c>
      <c r="F18" s="1">
        <f t="shared" si="3"/>
        <v>0.0307243530221335</v>
      </c>
      <c r="G18" s="15">
        <f t="shared" si="4"/>
        <v>0.060219731923381654</v>
      </c>
    </row>
    <row r="19" spans="1:7" ht="12.75">
      <c r="A19" s="1">
        <f t="shared" si="5"/>
        <v>1.4</v>
      </c>
      <c r="B19" s="7">
        <f t="shared" si="1"/>
        <v>0.4716981132075471</v>
      </c>
      <c r="C19" s="1">
        <f t="shared" si="2"/>
        <v>2.12</v>
      </c>
      <c r="D19" s="9">
        <f t="shared" si="6"/>
        <v>0.44269559898677274</v>
      </c>
      <c r="E19" s="1">
        <f t="shared" si="0"/>
        <v>2.258888505530137</v>
      </c>
      <c r="F19" s="1">
        <f t="shared" si="3"/>
        <v>0.029002514220774378</v>
      </c>
      <c r="G19" s="15">
        <f t="shared" si="4"/>
        <v>0.06148533014804169</v>
      </c>
    </row>
    <row r="20" spans="1:7" ht="12.75">
      <c r="A20" s="1">
        <f t="shared" si="5"/>
        <v>1.5999999999999999</v>
      </c>
      <c r="B20" s="7">
        <f t="shared" si="1"/>
        <v>0.43859649122807015</v>
      </c>
      <c r="C20" s="1">
        <f t="shared" si="2"/>
        <v>2.2800000000000002</v>
      </c>
      <c r="D20" s="9">
        <f t="shared" si="6"/>
        <v>0.4113388960488115</v>
      </c>
      <c r="E20" s="1">
        <f t="shared" si="0"/>
        <v>2.431085437350265</v>
      </c>
      <c r="F20" s="1">
        <f t="shared" si="3"/>
        <v>0.02725759517925863</v>
      </c>
      <c r="G20" s="15">
        <f t="shared" si="4"/>
        <v>0.06214731700870968</v>
      </c>
    </row>
    <row r="21" spans="1:7" ht="12.75">
      <c r="A21" s="1">
        <f t="shared" si="5"/>
        <v>1.7999999999999998</v>
      </c>
      <c r="B21" s="7">
        <f t="shared" si="1"/>
        <v>0.4098360655737705</v>
      </c>
      <c r="C21" s="1">
        <f t="shared" si="2"/>
        <v>2.44</v>
      </c>
      <c r="D21" s="9">
        <f t="shared" si="6"/>
        <v>0.3842669460643867</v>
      </c>
      <c r="E21" s="1">
        <f t="shared" si="0"/>
        <v>2.6023575804317103</v>
      </c>
      <c r="F21" s="1">
        <f t="shared" si="3"/>
        <v>0.025569119509383786</v>
      </c>
      <c r="G21" s="15">
        <f t="shared" si="4"/>
        <v>0.06238865160289644</v>
      </c>
    </row>
    <row r="22" spans="1:7" ht="12.75">
      <c r="A22" s="1">
        <f t="shared" si="5"/>
        <v>1.9999999999999998</v>
      </c>
      <c r="B22" s="7">
        <f t="shared" si="1"/>
        <v>0.3846153846153847</v>
      </c>
      <c r="C22" s="1">
        <f t="shared" si="2"/>
        <v>2.5999999999999996</v>
      </c>
      <c r="D22" s="9">
        <f t="shared" si="6"/>
        <v>0.36064117233036264</v>
      </c>
      <c r="E22" s="1">
        <f t="shared" si="0"/>
        <v>2.7728392560901436</v>
      </c>
      <c r="F22" s="1">
        <f t="shared" si="3"/>
        <v>0.023974212285022056</v>
      </c>
      <c r="G22" s="15">
        <f t="shared" si="4"/>
        <v>0.062332951941057334</v>
      </c>
    </row>
    <row r="23" spans="1:5" ht="12.75">
      <c r="A23" s="1"/>
      <c r="B23" s="1"/>
      <c r="C23" s="1"/>
      <c r="D23" s="1"/>
      <c r="E23" s="1"/>
    </row>
    <row r="28" spans="1:7" ht="15">
      <c r="A28" s="12" t="s">
        <v>12</v>
      </c>
      <c r="B28" s="13"/>
      <c r="C28" s="13"/>
      <c r="D28" s="13"/>
      <c r="E28" s="13"/>
      <c r="F28" s="13"/>
      <c r="G28" s="13"/>
    </row>
    <row r="30" spans="1:2" ht="12.75">
      <c r="A30" s="3" t="s">
        <v>2</v>
      </c>
      <c r="B30" s="4">
        <v>0.8</v>
      </c>
    </row>
    <row r="31" spans="1:2" ht="12.75">
      <c r="A31" s="3" t="s">
        <v>3</v>
      </c>
      <c r="B31" s="4">
        <v>1</v>
      </c>
    </row>
    <row r="32" spans="1:2" ht="12.75">
      <c r="A32" s="3" t="s">
        <v>4</v>
      </c>
      <c r="B32" s="4">
        <v>0.02</v>
      </c>
    </row>
    <row r="34" spans="2:5" ht="12.75">
      <c r="B34" s="6" t="s">
        <v>5</v>
      </c>
      <c r="C34" s="2"/>
      <c r="D34" s="8" t="s">
        <v>6</v>
      </c>
      <c r="E34" s="2"/>
    </row>
    <row r="35" spans="1:5" ht="12.75">
      <c r="A35" s="3" t="s">
        <v>7</v>
      </c>
      <c r="B35" s="3" t="s">
        <v>8</v>
      </c>
      <c r="C35" s="3" t="s">
        <v>9</v>
      </c>
      <c r="D35" s="3" t="s">
        <v>8</v>
      </c>
      <c r="E35" s="3" t="s">
        <v>9</v>
      </c>
    </row>
    <row r="37" spans="1:5" ht="12.75">
      <c r="A37" s="1">
        <v>0</v>
      </c>
      <c r="B37" s="14">
        <f>$B$31/(1+$B$31*$B$30*A37)</f>
        <v>1</v>
      </c>
      <c r="C37" s="15">
        <f aca="true" t="shared" si="7" ref="C37:C52">1/B37</f>
        <v>1</v>
      </c>
      <c r="D37" s="16">
        <f>$B$31</f>
        <v>1</v>
      </c>
      <c r="E37" s="15">
        <f aca="true" t="shared" si="8" ref="E37:E52">1/D37</f>
        <v>1</v>
      </c>
    </row>
    <row r="38" spans="1:5" ht="12.75">
      <c r="A38" s="1">
        <f>A37+$B$32</f>
        <v>0.02</v>
      </c>
      <c r="B38" s="14">
        <f aca="true" t="shared" si="9" ref="B38:B53">$B$31/(1+$B$31*$B$30*A38)</f>
        <v>0.984251968503937</v>
      </c>
      <c r="C38" s="15">
        <f t="shared" si="7"/>
        <v>1.016</v>
      </c>
      <c r="D38" s="16">
        <f>D37-$B$30*$B$32*D37*D37</f>
        <v>0.984</v>
      </c>
      <c r="E38" s="15">
        <f t="shared" si="8"/>
        <v>1.016260162601626</v>
      </c>
    </row>
    <row r="39" spans="1:5" ht="12.75">
      <c r="A39" s="1">
        <f>A38+$B$32</f>
        <v>0.04</v>
      </c>
      <c r="B39" s="14">
        <f t="shared" si="9"/>
        <v>0.9689922480620154</v>
      </c>
      <c r="C39" s="15">
        <f t="shared" si="7"/>
        <v>1.032</v>
      </c>
      <c r="D39" s="16">
        <f aca="true" t="shared" si="10" ref="D39:D54">D38-$B$30*$B$32*D38*D38</f>
        <v>0.968507904</v>
      </c>
      <c r="E39" s="15">
        <f t="shared" si="8"/>
        <v>1.0325160960173227</v>
      </c>
    </row>
    <row r="40" spans="1:5" ht="12.75">
      <c r="A40" s="1">
        <f aca="true" t="shared" si="11" ref="A40:A55">A39+$B$32</f>
        <v>0.06</v>
      </c>
      <c r="B40" s="14">
        <f t="shared" si="9"/>
        <v>0.9541984732824427</v>
      </c>
      <c r="C40" s="15">
        <f t="shared" si="7"/>
        <v>1.048</v>
      </c>
      <c r="D40" s="16">
        <f t="shared" si="10"/>
        <v>0.9534997830382324</v>
      </c>
      <c r="E40" s="15">
        <f t="shared" si="8"/>
        <v>1.0487679365941744</v>
      </c>
    </row>
    <row r="41" spans="1:5" ht="12.75">
      <c r="A41" s="1">
        <f t="shared" si="11"/>
        <v>0.08</v>
      </c>
      <c r="B41" s="14">
        <f t="shared" si="9"/>
        <v>0.9398496240601504</v>
      </c>
      <c r="C41" s="15">
        <f t="shared" si="7"/>
        <v>1.064</v>
      </c>
      <c r="D41" s="16">
        <f t="shared" si="10"/>
        <v>0.9389531936581691</v>
      </c>
      <c r="E41" s="15">
        <f t="shared" si="8"/>
        <v>1.0650158141578836</v>
      </c>
    </row>
    <row r="42" spans="1:5" ht="12.75">
      <c r="A42" s="1">
        <f t="shared" si="11"/>
        <v>0.1</v>
      </c>
      <c r="B42" s="14">
        <f t="shared" si="9"/>
        <v>0.9259259259259258</v>
      </c>
      <c r="C42" s="15">
        <f t="shared" si="7"/>
        <v>1.08</v>
      </c>
      <c r="D42" s="16">
        <f t="shared" si="10"/>
        <v>0.9248470640600751</v>
      </c>
      <c r="E42" s="15">
        <f t="shared" si="8"/>
        <v>1.0812598524236037</v>
      </c>
    </row>
    <row r="43" spans="1:5" ht="12.75">
      <c r="A43" s="1">
        <f t="shared" si="11"/>
        <v>0.12000000000000001</v>
      </c>
      <c r="B43" s="14">
        <f t="shared" si="9"/>
        <v>0.9124087591240875</v>
      </c>
      <c r="C43" s="15">
        <f t="shared" si="7"/>
        <v>1.096</v>
      </c>
      <c r="D43" s="16">
        <f t="shared" si="10"/>
        <v>0.9111615905896665</v>
      </c>
      <c r="E43" s="15">
        <f t="shared" si="8"/>
        <v>1.0975001693748316</v>
      </c>
    </row>
    <row r="44" spans="1:5" ht="12.75">
      <c r="A44" s="1">
        <f t="shared" si="11"/>
        <v>0.14</v>
      </c>
      <c r="B44" s="14">
        <f t="shared" si="9"/>
        <v>0.8992805755395683</v>
      </c>
      <c r="C44" s="15">
        <f t="shared" si="7"/>
        <v>1.112</v>
      </c>
      <c r="D44" s="16">
        <f t="shared" si="10"/>
        <v>0.8978781434830122</v>
      </c>
      <c r="E44" s="15">
        <f t="shared" si="8"/>
        <v>1.1137368776133039</v>
      </c>
    </row>
    <row r="45" spans="1:5" ht="12.75">
      <c r="A45" s="1">
        <f t="shared" si="11"/>
        <v>0.16</v>
      </c>
      <c r="B45" s="14">
        <f t="shared" si="9"/>
        <v>0.8865248226950354</v>
      </c>
      <c r="C45" s="15">
        <f t="shared" si="7"/>
        <v>1.1280000000000001</v>
      </c>
      <c r="D45" s="16">
        <f t="shared" si="10"/>
        <v>0.8849791809143002</v>
      </c>
      <c r="E45" s="15">
        <f t="shared" si="8"/>
        <v>1.1299700846825211</v>
      </c>
    </row>
    <row r="46" spans="1:5" ht="12.75">
      <c r="A46" s="1">
        <f t="shared" si="11"/>
        <v>0.18</v>
      </c>
      <c r="B46" s="14">
        <f t="shared" si="9"/>
        <v>0.8741258741258742</v>
      </c>
      <c r="C46" s="15">
        <f t="shared" si="7"/>
        <v>1.144</v>
      </c>
      <c r="D46" s="16">
        <f t="shared" si="10"/>
        <v>0.8724481705038722</v>
      </c>
      <c r="E46" s="15">
        <f t="shared" si="8"/>
        <v>1.1461998933672606</v>
      </c>
    </row>
    <row r="47" spans="1:5" ht="12.75">
      <c r="A47" s="1">
        <f t="shared" si="11"/>
        <v>0.19999999999999998</v>
      </c>
      <c r="B47" s="14">
        <f t="shared" si="9"/>
        <v>0.8620689655172414</v>
      </c>
      <c r="C47" s="15">
        <f t="shared" si="7"/>
        <v>1.16</v>
      </c>
      <c r="D47" s="16">
        <f t="shared" si="10"/>
        <v>0.8602695175404234</v>
      </c>
      <c r="E47" s="15">
        <f t="shared" si="8"/>
        <v>1.1624264019711832</v>
      </c>
    </row>
    <row r="48" spans="1:5" ht="12.75">
      <c r="A48" s="1">
        <f t="shared" si="11"/>
        <v>0.21999999999999997</v>
      </c>
      <c r="B48" s="14">
        <f t="shared" si="9"/>
        <v>0.8503401360544218</v>
      </c>
      <c r="C48" s="15">
        <f t="shared" si="7"/>
        <v>1.176</v>
      </c>
      <c r="D48" s="16">
        <f t="shared" si="10"/>
        <v>0.8484284992554756</v>
      </c>
      <c r="E48" s="15">
        <f t="shared" si="8"/>
        <v>1.178649704574438</v>
      </c>
    </row>
    <row r="49" spans="1:5" ht="12.75">
      <c r="A49" s="1">
        <f t="shared" si="11"/>
        <v>0.23999999999999996</v>
      </c>
      <c r="B49" s="14">
        <f t="shared" si="9"/>
        <v>0.8389261744966443</v>
      </c>
      <c r="C49" s="15">
        <f t="shared" si="7"/>
        <v>1.192</v>
      </c>
      <c r="D49" s="16">
        <f t="shared" si="10"/>
        <v>0.8369112045618932</v>
      </c>
      <c r="E49" s="15">
        <f t="shared" si="8"/>
        <v>1.1948698912729705</v>
      </c>
    </row>
    <row r="50" spans="1:5" ht="12.75">
      <c r="A50" s="1">
        <f t="shared" si="11"/>
        <v>0.25999999999999995</v>
      </c>
      <c r="B50" s="14">
        <f t="shared" si="9"/>
        <v>0.8278145695364238</v>
      </c>
      <c r="C50" s="15">
        <f t="shared" si="7"/>
        <v>1.208</v>
      </c>
      <c r="D50" s="16">
        <f t="shared" si="10"/>
        <v>0.8257044787327533</v>
      </c>
      <c r="E50" s="15">
        <f t="shared" si="8"/>
        <v>1.211087048401077</v>
      </c>
    </row>
    <row r="51" spans="1:5" ht="12.75">
      <c r="A51" s="1">
        <f t="shared" si="11"/>
        <v>0.27999999999999997</v>
      </c>
      <c r="B51" s="14">
        <f t="shared" si="9"/>
        <v>0.8169934640522876</v>
      </c>
      <c r="C51" s="15">
        <f t="shared" si="7"/>
        <v>1.224</v>
      </c>
      <c r="D51" s="16">
        <f t="shared" si="10"/>
        <v>0.8147958725535641</v>
      </c>
      <c r="E51" s="15">
        <f t="shared" si="8"/>
        <v>1.2273012587385936</v>
      </c>
    </row>
    <row r="52" spans="1:5" ht="12.75">
      <c r="A52" s="1">
        <f t="shared" si="11"/>
        <v>0.3</v>
      </c>
      <c r="B52" s="14">
        <f t="shared" si="9"/>
        <v>0.8064516129032259</v>
      </c>
      <c r="C52" s="15">
        <f t="shared" si="7"/>
        <v>1.24</v>
      </c>
      <c r="D52" s="16">
        <f t="shared" si="10"/>
        <v>0.8041735955306789</v>
      </c>
      <c r="E52" s="15">
        <f t="shared" si="8"/>
        <v>1.2435126017039817</v>
      </c>
    </row>
    <row r="53" spans="1:5" ht="12.75">
      <c r="A53" s="1">
        <f t="shared" si="11"/>
        <v>0.32</v>
      </c>
      <c r="B53" s="14">
        <f t="shared" si="9"/>
        <v>0.7961783439490446</v>
      </c>
      <c r="C53" s="15">
        <f aca="true" t="shared" si="12" ref="C53:C68">1/B53</f>
        <v>1.256</v>
      </c>
      <c r="D53" s="16">
        <f t="shared" si="10"/>
        <v>0.793826472782699</v>
      </c>
      <c r="E53" s="15">
        <f aca="true" t="shared" si="13" ref="E53:E68">1/D53</f>
        <v>1.2597211535344432</v>
      </c>
    </row>
    <row r="54" spans="1:5" ht="12.75">
      <c r="A54" s="1">
        <f t="shared" si="11"/>
        <v>0.34</v>
      </c>
      <c r="B54" s="14">
        <f aca="true" t="shared" si="14" ref="B54:B69">$B$31/(1+$B$31*$B$30*A54)</f>
        <v>0.7861635220125786</v>
      </c>
      <c r="C54" s="15">
        <f t="shared" si="12"/>
        <v>1.272</v>
      </c>
      <c r="D54" s="16">
        <f t="shared" si="10"/>
        <v>0.7837439052804491</v>
      </c>
      <c r="E54" s="15">
        <f t="shared" si="13"/>
        <v>1.2759269874541064</v>
      </c>
    </row>
    <row r="55" spans="1:5" ht="12.75">
      <c r="A55" s="1">
        <f t="shared" si="11"/>
        <v>0.36000000000000004</v>
      </c>
      <c r="B55" s="14">
        <f t="shared" si="14"/>
        <v>0.7763975155279503</v>
      </c>
      <c r="C55" s="15">
        <f t="shared" si="12"/>
        <v>1.288</v>
      </c>
      <c r="D55" s="16">
        <f aca="true" t="shared" si="15" ref="D55:D70">D54-$B$30*$B$32*D54*D54</f>
        <v>0.7739158331354211</v>
      </c>
      <c r="E55" s="15">
        <f t="shared" si="13"/>
        <v>1.2921301738312134</v>
      </c>
    </row>
    <row r="56" spans="1:5" ht="12.75">
      <c r="A56" s="1">
        <f aca="true" t="shared" si="16" ref="A56:A71">A55+$B$32</f>
        <v>0.38000000000000006</v>
      </c>
      <c r="B56" s="14">
        <f t="shared" si="14"/>
        <v>0.7668711656441718</v>
      </c>
      <c r="C56" s="15">
        <f t="shared" si="12"/>
        <v>1.304</v>
      </c>
      <c r="D56" s="16">
        <f t="shared" si="15"/>
        <v>0.764332701666978</v>
      </c>
      <c r="E56" s="15">
        <f t="shared" si="13"/>
        <v>1.3083307803251665</v>
      </c>
    </row>
    <row r="57" spans="1:5" ht="12.75">
      <c r="A57" s="1">
        <f t="shared" si="16"/>
        <v>0.4000000000000001</v>
      </c>
      <c r="B57" s="14">
        <f t="shared" si="14"/>
        <v>0.7575757575757576</v>
      </c>
      <c r="C57" s="15">
        <f t="shared" si="12"/>
        <v>1.32</v>
      </c>
      <c r="D57" s="16">
        <f t="shared" si="15"/>
        <v>0.7549854300055773</v>
      </c>
      <c r="E57" s="15">
        <f t="shared" si="13"/>
        <v>1.3245288720242094</v>
      </c>
    </row>
    <row r="58" spans="1:5" ht="12.75">
      <c r="A58" s="1">
        <f t="shared" si="16"/>
        <v>0.4200000000000001</v>
      </c>
      <c r="B58" s="14">
        <f t="shared" si="14"/>
        <v>0.748502994011976</v>
      </c>
      <c r="C58" s="15">
        <f t="shared" si="12"/>
        <v>1.336</v>
      </c>
      <c r="D58" s="16">
        <f t="shared" si="15"/>
        <v>0.7458653820132459</v>
      </c>
      <c r="E58" s="15">
        <f t="shared" si="13"/>
        <v>1.3407245115744504</v>
      </c>
    </row>
    <row r="59" spans="1:5" ht="12.75">
      <c r="A59" s="1">
        <f t="shared" si="16"/>
        <v>0.4400000000000001</v>
      </c>
      <c r="B59" s="14">
        <f t="shared" si="14"/>
        <v>0.7396449704142012</v>
      </c>
      <c r="C59" s="15">
        <f t="shared" si="12"/>
        <v>1.352</v>
      </c>
      <c r="D59" s="16">
        <f t="shared" si="15"/>
        <v>0.7369643393238737</v>
      </c>
      <c r="E59" s="15">
        <f t="shared" si="13"/>
        <v>1.3569177593008743</v>
      </c>
    </row>
    <row r="60" spans="1:5" ht="12.75">
      <c r="A60" s="1">
        <f t="shared" si="16"/>
        <v>0.46000000000000013</v>
      </c>
      <c r="B60" s="14">
        <f t="shared" si="14"/>
        <v>0.7309941520467835</v>
      </c>
      <c r="C60" s="15">
        <f t="shared" si="12"/>
        <v>1.368</v>
      </c>
      <c r="D60" s="16">
        <f t="shared" si="15"/>
        <v>0.7282744763249126</v>
      </c>
      <c r="E60" s="15">
        <f t="shared" si="13"/>
        <v>1.373108673320936</v>
      </c>
    </row>
    <row r="61" spans="1:5" ht="12.75">
      <c r="A61" s="1">
        <f t="shared" si="16"/>
        <v>0.48000000000000015</v>
      </c>
      <c r="B61" s="14">
        <f t="shared" si="14"/>
        <v>0.722543352601156</v>
      </c>
      <c r="C61" s="15">
        <f t="shared" si="12"/>
        <v>1.3840000000000001</v>
      </c>
      <c r="D61" s="16">
        <f t="shared" si="15"/>
        <v>0.7197883369190514</v>
      </c>
      <c r="E61" s="15">
        <f t="shared" si="13"/>
        <v>1.38929730965127</v>
      </c>
    </row>
    <row r="62" spans="1:5" ht="12.75">
      <c r="A62" s="1">
        <f t="shared" si="16"/>
        <v>0.5000000000000001</v>
      </c>
      <c r="B62" s="14">
        <f t="shared" si="14"/>
        <v>0.7142857142857142</v>
      </c>
      <c r="C62" s="15">
        <f t="shared" si="12"/>
        <v>1.4000000000000001</v>
      </c>
      <c r="D62" s="16">
        <f t="shared" si="15"/>
        <v>0.7114988129196164</v>
      </c>
      <c r="E62" s="15">
        <f t="shared" si="13"/>
        <v>1.40548372230802</v>
      </c>
    </row>
    <row r="63" spans="1:5" ht="12.75">
      <c r="A63" s="1">
        <f t="shared" si="16"/>
        <v>0.5200000000000001</v>
      </c>
      <c r="B63" s="14">
        <f t="shared" si="14"/>
        <v>0.7062146892655367</v>
      </c>
      <c r="C63" s="15">
        <f t="shared" si="12"/>
        <v>1.4160000000000001</v>
      </c>
      <c r="D63" s="16">
        <f t="shared" si="15"/>
        <v>0.70339912394704</v>
      </c>
      <c r="E63" s="15">
        <f t="shared" si="13"/>
        <v>1.4216679634012332</v>
      </c>
    </row>
    <row r="64" spans="1:5" ht="12.75">
      <c r="A64" s="1">
        <f t="shared" si="16"/>
        <v>0.5400000000000001</v>
      </c>
      <c r="B64" s="14">
        <f t="shared" si="14"/>
        <v>0.6983240223463686</v>
      </c>
      <c r="C64" s="15">
        <f t="shared" si="12"/>
        <v>1.4320000000000002</v>
      </c>
      <c r="D64" s="16">
        <f t="shared" si="15"/>
        <v>0.6954827987059286</v>
      </c>
      <c r="E64" s="15">
        <f t="shared" si="13"/>
        <v>1.4378500832237415</v>
      </c>
    </row>
    <row r="65" spans="1:5" ht="12.75">
      <c r="A65" s="1">
        <f t="shared" si="16"/>
        <v>0.5600000000000002</v>
      </c>
      <c r="B65" s="14">
        <f t="shared" si="14"/>
        <v>0.6906077348066297</v>
      </c>
      <c r="C65" s="15">
        <f t="shared" si="12"/>
        <v>1.4480000000000002</v>
      </c>
      <c r="D65" s="16">
        <f t="shared" si="15"/>
        <v>0.6877436575331952</v>
      </c>
      <c r="E65" s="15">
        <f t="shared" si="13"/>
        <v>1.4540301303349106</v>
      </c>
    </row>
    <row r="66" spans="1:5" ht="12.75">
      <c r="A66" s="1">
        <f t="shared" si="16"/>
        <v>0.5800000000000002</v>
      </c>
      <c r="B66" s="14">
        <f t="shared" si="14"/>
        <v>0.6830601092896174</v>
      </c>
      <c r="C66" s="15">
        <f t="shared" si="12"/>
        <v>1.4640000000000002</v>
      </c>
      <c r="D66" s="16">
        <f t="shared" si="15"/>
        <v>0.6801757961175611</v>
      </c>
      <c r="E66" s="15">
        <f t="shared" si="13"/>
        <v>1.4702081516396104</v>
      </c>
    </row>
    <row r="67" spans="1:5" ht="12.75">
      <c r="A67" s="1">
        <f t="shared" si="16"/>
        <v>0.6000000000000002</v>
      </c>
      <c r="B67" s="14">
        <f t="shared" si="14"/>
        <v>0.6756756756756755</v>
      </c>
      <c r="C67" s="15">
        <f t="shared" si="12"/>
        <v>1.4800000000000002</v>
      </c>
      <c r="D67" s="16">
        <f t="shared" si="15"/>
        <v>0.6727735702995745</v>
      </c>
      <c r="E67" s="15">
        <f t="shared" si="13"/>
        <v>1.4863841924627288</v>
      </c>
    </row>
    <row r="68" spans="1:5" ht="12.75">
      <c r="A68" s="1">
        <f t="shared" si="16"/>
        <v>0.6200000000000002</v>
      </c>
      <c r="B68" s="14">
        <f t="shared" si="14"/>
        <v>0.6684491978609625</v>
      </c>
      <c r="C68" s="15">
        <f t="shared" si="12"/>
        <v>1.4960000000000002</v>
      </c>
      <c r="D68" s="16">
        <f t="shared" si="15"/>
        <v>0.6655315818692763</v>
      </c>
      <c r="E68" s="15">
        <f t="shared" si="13"/>
        <v>1.5025582966195283</v>
      </c>
    </row>
    <row r="69" spans="1:5" ht="12.75">
      <c r="A69" s="1">
        <f t="shared" si="16"/>
        <v>0.6400000000000002</v>
      </c>
      <c r="B69" s="14">
        <f t="shared" si="14"/>
        <v>0.6613756613756613</v>
      </c>
      <c r="C69" s="15">
        <f aca="true" t="shared" si="17" ref="C69:C84">1/B69</f>
        <v>1.5120000000000002</v>
      </c>
      <c r="D69" s="16">
        <f t="shared" si="15"/>
        <v>0.6584446652858296</v>
      </c>
      <c r="E69" s="15">
        <f aca="true" t="shared" si="18" ref="E69:E84">1/D69</f>
        <v>1.5187305064821233</v>
      </c>
    </row>
    <row r="70" spans="1:5" ht="12.75">
      <c r="A70" s="1">
        <f t="shared" si="16"/>
        <v>0.6600000000000003</v>
      </c>
      <c r="B70" s="14">
        <f aca="true" t="shared" si="19" ref="B70:B85">$B$31/(1+$B$31*$B$30*A70)</f>
        <v>0.6544502617801046</v>
      </c>
      <c r="C70" s="15">
        <f t="shared" si="17"/>
        <v>1.5280000000000002</v>
      </c>
      <c r="D70" s="16">
        <f t="shared" si="15"/>
        <v>0.6515078752499357</v>
      </c>
      <c r="E70" s="15">
        <f t="shared" si="18"/>
        <v>1.5349008630423284</v>
      </c>
    </row>
    <row r="71" spans="1:5" ht="12.75">
      <c r="A71" s="1">
        <f t="shared" si="16"/>
        <v>0.6800000000000003</v>
      </c>
      <c r="B71" s="14">
        <f t="shared" si="19"/>
        <v>0.6476683937823833</v>
      </c>
      <c r="C71" s="15">
        <f t="shared" si="17"/>
        <v>1.5440000000000003</v>
      </c>
      <c r="D71" s="16">
        <f aca="true" t="shared" si="20" ref="D71:D86">D70-$B$30*$B$32*D70*D70</f>
        <v>0.6447164750657327</v>
      </c>
      <c r="E71" s="15">
        <f t="shared" si="18"/>
        <v>1.5510694059711194</v>
      </c>
    </row>
    <row r="72" spans="1:5" ht="12.75">
      <c r="A72" s="1">
        <f aca="true" t="shared" si="21" ref="A72:A87">A71+$B$32</f>
        <v>0.7000000000000003</v>
      </c>
      <c r="B72" s="14">
        <f t="shared" si="19"/>
        <v>0.6410256410256409</v>
      </c>
      <c r="C72" s="15">
        <f t="shared" si="17"/>
        <v>1.5600000000000005</v>
      </c>
      <c r="D72" s="16">
        <f t="shared" si="20"/>
        <v>0.6380659257341937</v>
      </c>
      <c r="E72" s="15">
        <f t="shared" si="18"/>
        <v>1.5672361736749145</v>
      </c>
    </row>
    <row r="73" spans="1:5" ht="12.75">
      <c r="A73" s="1">
        <f t="shared" si="21"/>
        <v>0.7200000000000003</v>
      </c>
      <c r="B73" s="14">
        <f t="shared" si="19"/>
        <v>0.6345177664974618</v>
      </c>
      <c r="C73" s="15">
        <f t="shared" si="17"/>
        <v>1.5760000000000003</v>
      </c>
      <c r="D73" s="16">
        <f t="shared" si="20"/>
        <v>0.6315518757248652</v>
      </c>
      <c r="E73" s="15">
        <f t="shared" si="18"/>
        <v>1.5834012033488898</v>
      </c>
    </row>
    <row r="74" spans="1:5" ht="12.75">
      <c r="A74" s="1">
        <f t="shared" si="21"/>
        <v>0.7400000000000003</v>
      </c>
      <c r="B74" s="14">
        <f t="shared" si="19"/>
        <v>0.6281407035175878</v>
      </c>
      <c r="C74" s="15">
        <f t="shared" si="17"/>
        <v>1.5920000000000005</v>
      </c>
      <c r="D74" s="16">
        <f t="shared" si="20"/>
        <v>0.6251701513771596</v>
      </c>
      <c r="E74" s="15">
        <f t="shared" si="18"/>
        <v>1.599564531027504</v>
      </c>
    </row>
    <row r="75" spans="1:5" ht="12.75">
      <c r="A75" s="1">
        <f t="shared" si="21"/>
        <v>0.7600000000000003</v>
      </c>
      <c r="B75" s="14">
        <f t="shared" si="19"/>
        <v>0.6218905472636814</v>
      </c>
      <c r="C75" s="15">
        <f t="shared" si="17"/>
        <v>1.6080000000000005</v>
      </c>
      <c r="D75" s="16">
        <f t="shared" si="20"/>
        <v>0.6189167478863925</v>
      </c>
      <c r="E75" s="15">
        <f t="shared" si="18"/>
        <v>1.6157261916324142</v>
      </c>
    </row>
    <row r="76" spans="1:5" ht="12.75">
      <c r="A76" s="1">
        <f t="shared" si="21"/>
        <v>0.7800000000000004</v>
      </c>
      <c r="B76" s="14">
        <f t="shared" si="19"/>
        <v>0.6157635467980295</v>
      </c>
      <c r="C76" s="15">
        <f t="shared" si="17"/>
        <v>1.6240000000000003</v>
      </c>
      <c r="D76" s="16">
        <f t="shared" si="20"/>
        <v>0.6127878208333642</v>
      </c>
      <c r="E76" s="15">
        <f t="shared" si="18"/>
        <v>1.6318862190179373</v>
      </c>
    </row>
    <row r="77" spans="1:5" ht="12.75">
      <c r="A77" s="1">
        <f t="shared" si="21"/>
        <v>0.8000000000000004</v>
      </c>
      <c r="B77" s="14">
        <f t="shared" si="19"/>
        <v>0.6097560975609755</v>
      </c>
      <c r="C77" s="15">
        <f t="shared" si="17"/>
        <v>1.6400000000000003</v>
      </c>
      <c r="D77" s="16">
        <f t="shared" si="20"/>
        <v>0.606779678219577</v>
      </c>
      <c r="E77" s="15">
        <f t="shared" si="18"/>
        <v>1.6480446460142115</v>
      </c>
    </row>
    <row r="78" spans="1:5" ht="12.75">
      <c r="A78" s="1">
        <f t="shared" si="21"/>
        <v>0.8200000000000004</v>
      </c>
      <c r="B78" s="14">
        <f t="shared" si="19"/>
        <v>0.6038647342995168</v>
      </c>
      <c r="C78" s="15">
        <f t="shared" si="17"/>
        <v>1.6560000000000004</v>
      </c>
      <c r="D78" s="16">
        <f t="shared" si="20"/>
        <v>0.600888772973173</v>
      </c>
      <c r="E78" s="15">
        <f t="shared" si="18"/>
        <v>1.6642015044681913</v>
      </c>
    </row>
    <row r="79" spans="1:5" ht="12.75">
      <c r="A79" s="1">
        <f t="shared" si="21"/>
        <v>0.8400000000000004</v>
      </c>
      <c r="B79" s="14">
        <f t="shared" si="19"/>
        <v>0.5980861244019138</v>
      </c>
      <c r="C79" s="15">
        <f t="shared" si="17"/>
        <v>1.6720000000000004</v>
      </c>
      <c r="D79" s="16">
        <f t="shared" si="20"/>
        <v>0.5951116958934097</v>
      </c>
      <c r="E79" s="15">
        <f t="shared" si="18"/>
        <v>1.68035682528261</v>
      </c>
    </row>
    <row r="80" spans="1:5" ht="12.75">
      <c r="A80" s="1">
        <f t="shared" si="21"/>
        <v>0.8600000000000004</v>
      </c>
      <c r="B80" s="14">
        <f t="shared" si="19"/>
        <v>0.5924170616113743</v>
      </c>
      <c r="C80" s="15">
        <f t="shared" si="17"/>
        <v>1.6880000000000004</v>
      </c>
      <c r="D80" s="16">
        <f t="shared" si="20"/>
        <v>0.5894451690039837</v>
      </c>
      <c r="E80" s="15">
        <f t="shared" si="18"/>
        <v>1.6965106384530257</v>
      </c>
    </row>
    <row r="81" spans="1:5" ht="12.75">
      <c r="A81" s="1">
        <f t="shared" si="21"/>
        <v>0.8800000000000004</v>
      </c>
      <c r="B81" s="14">
        <f t="shared" si="19"/>
        <v>0.5868544600938965</v>
      </c>
      <c r="C81" s="15">
        <f t="shared" si="17"/>
        <v>1.7040000000000006</v>
      </c>
      <c r="D81" s="16">
        <f t="shared" si="20"/>
        <v>0.5838860392877895</v>
      </c>
      <c r="E81" s="15">
        <f t="shared" si="18"/>
        <v>1.7126629731030676</v>
      </c>
    </row>
    <row r="82" spans="1:5" ht="12.75">
      <c r="A82" s="1">
        <f t="shared" si="21"/>
        <v>0.9000000000000005</v>
      </c>
      <c r="B82" s="14">
        <f t="shared" si="19"/>
        <v>0.5813953488372091</v>
      </c>
      <c r="C82" s="15">
        <f t="shared" si="17"/>
        <v>1.7200000000000006</v>
      </c>
      <c r="D82" s="16">
        <f t="shared" si="20"/>
        <v>0.5784312727777866</v>
      </c>
      <c r="E82" s="15">
        <f t="shared" si="18"/>
        <v>1.7288138575179797</v>
      </c>
    </row>
    <row r="83" spans="1:5" ht="12.75">
      <c r="A83" s="1">
        <f t="shared" si="21"/>
        <v>0.9200000000000005</v>
      </c>
      <c r="B83" s="14">
        <f t="shared" si="19"/>
        <v>0.5760368663594468</v>
      </c>
      <c r="C83" s="15">
        <f t="shared" si="17"/>
        <v>1.7360000000000004</v>
      </c>
      <c r="D83" s="16">
        <f t="shared" si="20"/>
        <v>0.5730779489805493</v>
      </c>
      <c r="E83" s="15">
        <f t="shared" si="18"/>
        <v>1.7449633191765694</v>
      </c>
    </row>
    <row r="84" spans="1:5" ht="12.75">
      <c r="A84" s="1">
        <f t="shared" si="21"/>
        <v>0.9400000000000005</v>
      </c>
      <c r="B84" s="14">
        <f t="shared" si="19"/>
        <v>0.5707762557077624</v>
      </c>
      <c r="C84" s="15">
        <f t="shared" si="17"/>
        <v>1.7520000000000007</v>
      </c>
      <c r="D84" s="16">
        <f t="shared" si="20"/>
        <v>0.5678232556108253</v>
      </c>
      <c r="E84" s="15">
        <f t="shared" si="18"/>
        <v>1.7611113847816406</v>
      </c>
    </row>
    <row r="85" spans="1:5" ht="12.75">
      <c r="A85" s="1">
        <f t="shared" si="21"/>
        <v>0.9600000000000005</v>
      </c>
      <c r="B85" s="14">
        <f t="shared" si="19"/>
        <v>0.5656108597285067</v>
      </c>
      <c r="C85" s="15">
        <f aca="true" t="shared" si="22" ref="C85:C100">1/B85</f>
        <v>1.7680000000000005</v>
      </c>
      <c r="D85" s="16">
        <f t="shared" si="20"/>
        <v>0.5626644836170256</v>
      </c>
      <c r="E85" s="15">
        <f aca="true" t="shared" si="23" ref="E85:E100">1/D85</f>
        <v>1.7772580802890063</v>
      </c>
    </row>
    <row r="86" spans="1:5" ht="12.75">
      <c r="A86" s="1">
        <f t="shared" si="21"/>
        <v>0.9800000000000005</v>
      </c>
      <c r="B86" s="14">
        <f aca="true" t="shared" si="24" ref="B86:B101">$B$31/(1+$B$31*$B$30*A86)</f>
        <v>0.5605381165919281</v>
      </c>
      <c r="C86" s="15">
        <f t="shared" si="22"/>
        <v>1.7840000000000005</v>
      </c>
      <c r="D86" s="16">
        <f t="shared" si="20"/>
        <v>0.5575990224790414</v>
      </c>
      <c r="E86" s="15">
        <f t="shared" si="23"/>
        <v>1.7934034309351525</v>
      </c>
    </row>
    <row r="87" spans="1:5" ht="12.75">
      <c r="A87" s="1">
        <f t="shared" si="21"/>
        <v>1.0000000000000004</v>
      </c>
      <c r="B87" s="14">
        <f t="shared" si="24"/>
        <v>0.5555555555555555</v>
      </c>
      <c r="C87" s="15">
        <f t="shared" si="22"/>
        <v>1.8000000000000003</v>
      </c>
      <c r="D87" s="16">
        <f aca="true" t="shared" si="25" ref="D87:D102">D86-$B$30*$B$32*D86*D86</f>
        <v>0.552624355761128</v>
      </c>
      <c r="E87" s="15">
        <f t="shared" si="23"/>
        <v>1.809547461263633</v>
      </c>
    </row>
    <row r="88" spans="1:5" ht="12.75">
      <c r="A88" s="1">
        <f aca="true" t="shared" si="26" ref="A88:A103">A87+$B$32</f>
        <v>1.0200000000000005</v>
      </c>
      <c r="B88" s="14">
        <f t="shared" si="24"/>
        <v>0.5506607929515418</v>
      </c>
      <c r="C88" s="15">
        <f t="shared" si="22"/>
        <v>1.816</v>
      </c>
      <c r="D88" s="16">
        <f t="shared" si="25"/>
        <v>0.5477380569038416</v>
      </c>
      <c r="E88" s="15">
        <f t="shared" si="23"/>
        <v>1.8256901951502622</v>
      </c>
    </row>
    <row r="89" spans="1:5" ht="12.75">
      <c r="A89" s="1">
        <f t="shared" si="26"/>
        <v>1.0400000000000005</v>
      </c>
      <c r="B89" s="14">
        <f t="shared" si="24"/>
        <v>0.5458515283842794</v>
      </c>
      <c r="C89" s="15">
        <f t="shared" si="22"/>
        <v>1.8320000000000003</v>
      </c>
      <c r="D89" s="16">
        <f t="shared" si="25"/>
        <v>0.5429377852401488</v>
      </c>
      <c r="E89" s="15">
        <f t="shared" si="23"/>
        <v>1.8418316558271706</v>
      </c>
    </row>
    <row r="90" spans="1:5" ht="12.75">
      <c r="A90" s="1">
        <f t="shared" si="26"/>
        <v>1.0600000000000005</v>
      </c>
      <c r="B90" s="14">
        <f t="shared" si="24"/>
        <v>0.541125541125541</v>
      </c>
      <c r="C90" s="15">
        <f t="shared" si="22"/>
        <v>1.8480000000000003</v>
      </c>
      <c r="D90" s="16">
        <f t="shared" si="25"/>
        <v>0.5382212822218851</v>
      </c>
      <c r="E90" s="15">
        <f t="shared" si="23"/>
        <v>1.857971865905785</v>
      </c>
    </row>
    <row r="91" spans="1:5" ht="12.75">
      <c r="A91" s="1">
        <f t="shared" si="26"/>
        <v>1.0800000000000005</v>
      </c>
      <c r="B91" s="14">
        <f t="shared" si="24"/>
        <v>0.5364806866952789</v>
      </c>
      <c r="C91" s="15">
        <f t="shared" si="22"/>
        <v>1.864</v>
      </c>
      <c r="D91" s="16">
        <f t="shared" si="25"/>
        <v>0.5335863678437001</v>
      </c>
      <c r="E91" s="15">
        <f t="shared" si="23"/>
        <v>1.8741108473987915</v>
      </c>
    </row>
    <row r="92" spans="1:5" ht="12.75">
      <c r="A92" s="1">
        <f t="shared" si="26"/>
        <v>1.1000000000000005</v>
      </c>
      <c r="B92" s="14">
        <f t="shared" si="24"/>
        <v>0.5319148936170212</v>
      </c>
      <c r="C92" s="15">
        <f t="shared" si="22"/>
        <v>1.8800000000000003</v>
      </c>
      <c r="D92" s="16">
        <f t="shared" si="25"/>
        <v>0.5290309372525219</v>
      </c>
      <c r="E92" s="15">
        <f t="shared" si="23"/>
        <v>1.890248621741134</v>
      </c>
    </row>
    <row r="93" spans="1:5" ht="12.75">
      <c r="A93" s="1">
        <f t="shared" si="26"/>
        <v>1.1200000000000006</v>
      </c>
      <c r="B93" s="14">
        <f t="shared" si="24"/>
        <v>0.5274261603375526</v>
      </c>
      <c r="C93" s="15">
        <f t="shared" si="22"/>
        <v>1.8960000000000004</v>
      </c>
      <c r="D93" s="16">
        <f t="shared" si="25"/>
        <v>0.5245529575313974</v>
      </c>
      <c r="E93" s="15">
        <f t="shared" si="23"/>
        <v>1.906385209810097</v>
      </c>
    </row>
    <row r="94" spans="1:5" ht="12.75">
      <c r="A94" s="1">
        <f t="shared" si="26"/>
        <v>1.1400000000000006</v>
      </c>
      <c r="B94" s="14">
        <f t="shared" si="24"/>
        <v>0.5230125523012551</v>
      </c>
      <c r="C94" s="15">
        <f t="shared" si="22"/>
        <v>1.9120000000000006</v>
      </c>
      <c r="D94" s="16">
        <f t="shared" si="25"/>
        <v>0.5201504646473184</v>
      </c>
      <c r="E94" s="15">
        <f t="shared" si="23"/>
        <v>1.9225206319445234</v>
      </c>
    </row>
    <row r="95" spans="1:5" ht="12.75">
      <c r="A95" s="1">
        <f t="shared" si="26"/>
        <v>1.1600000000000006</v>
      </c>
      <c r="B95" s="14">
        <f t="shared" si="24"/>
        <v>0.5186721991701244</v>
      </c>
      <c r="C95" s="15">
        <f t="shared" si="22"/>
        <v>1.9280000000000002</v>
      </c>
      <c r="D95" s="16">
        <f t="shared" si="25"/>
        <v>0.5158215605533533</v>
      </c>
      <c r="E95" s="15">
        <f t="shared" si="23"/>
        <v>1.9386549079632092</v>
      </c>
    </row>
    <row r="96" spans="1:5" ht="12.75">
      <c r="A96" s="1">
        <f t="shared" si="26"/>
        <v>1.1800000000000006</v>
      </c>
      <c r="B96" s="14">
        <f t="shared" si="24"/>
        <v>0.5144032921810698</v>
      </c>
      <c r="C96" s="15">
        <f t="shared" si="22"/>
        <v>1.9440000000000004</v>
      </c>
      <c r="D96" s="16">
        <f t="shared" si="25"/>
        <v>0.5115644104360462</v>
      </c>
      <c r="E96" s="15">
        <f t="shared" si="23"/>
        <v>1.95478805718252</v>
      </c>
    </row>
    <row r="97" spans="1:5" ht="12.75">
      <c r="A97" s="1">
        <f t="shared" si="26"/>
        <v>1.2000000000000006</v>
      </c>
      <c r="B97" s="14">
        <f t="shared" si="24"/>
        <v>0.510204081632653</v>
      </c>
      <c r="C97" s="15">
        <f t="shared" si="22"/>
        <v>1.9600000000000004</v>
      </c>
      <c r="D97" s="16">
        <f t="shared" si="25"/>
        <v>0.5073772400996497</v>
      </c>
      <c r="E97" s="15">
        <f t="shared" si="23"/>
        <v>1.9709200984332653</v>
      </c>
    </row>
    <row r="98" spans="1:5" ht="12.75">
      <c r="A98" s="1">
        <f t="shared" si="26"/>
        <v>1.2200000000000006</v>
      </c>
      <c r="B98" s="14">
        <f t="shared" si="24"/>
        <v>0.506072874493927</v>
      </c>
      <c r="C98" s="15">
        <f t="shared" si="22"/>
        <v>1.9760000000000004</v>
      </c>
      <c r="D98" s="16">
        <f t="shared" si="25"/>
        <v>0.5032583334793115</v>
      </c>
      <c r="E98" s="15">
        <f t="shared" si="23"/>
        <v>1.987051050076867</v>
      </c>
    </row>
    <row r="99" spans="1:5" ht="12.75">
      <c r="A99" s="1">
        <f t="shared" si="26"/>
        <v>1.2400000000000007</v>
      </c>
      <c r="B99" s="14">
        <f t="shared" si="24"/>
        <v>0.502008032128514</v>
      </c>
      <c r="C99" s="15">
        <f t="shared" si="22"/>
        <v>1.9920000000000004</v>
      </c>
      <c r="D99" s="16">
        <f t="shared" si="25"/>
        <v>0.4992060302758495</v>
      </c>
      <c r="E99" s="15">
        <f t="shared" si="23"/>
        <v>2.0031809300208647</v>
      </c>
    </row>
    <row r="100" spans="1:5" ht="12.75">
      <c r="A100" s="1">
        <f t="shared" si="26"/>
        <v>1.2600000000000007</v>
      </c>
      <c r="B100" s="14">
        <f t="shared" si="24"/>
        <v>0.4980079681274898</v>
      </c>
      <c r="C100" s="15">
        <f t="shared" si="22"/>
        <v>2.008000000000001</v>
      </c>
      <c r="D100" s="16">
        <f t="shared" si="25"/>
        <v>0.4952187237052291</v>
      </c>
      <c r="E100" s="15">
        <f t="shared" si="23"/>
        <v>2.019309755733779</v>
      </c>
    </row>
    <row r="101" spans="1:5" ht="12.75">
      <c r="A101" s="1">
        <f t="shared" si="26"/>
        <v>1.2800000000000007</v>
      </c>
      <c r="B101" s="14">
        <f t="shared" si="24"/>
        <v>0.49407114624505905</v>
      </c>
      <c r="C101" s="15">
        <f aca="true" t="shared" si="27" ref="C101:C116">1/B101</f>
        <v>2.024000000000001</v>
      </c>
      <c r="D101" s="16">
        <f t="shared" si="25"/>
        <v>0.4912948583562973</v>
      </c>
      <c r="E101" s="15">
        <f aca="true" t="shared" si="28" ref="E101:E116">1/D101</f>
        <v>2.0354375442593766</v>
      </c>
    </row>
    <row r="102" spans="1:5" ht="12.75">
      <c r="A102" s="1">
        <f t="shared" si="26"/>
        <v>1.3000000000000007</v>
      </c>
      <c r="B102" s="14">
        <f aca="true" t="shared" si="29" ref="B102:B117">$B$31/(1+$B$31*$B$30*A102)</f>
        <v>0.4901960784313723</v>
      </c>
      <c r="C102" s="15">
        <f t="shared" si="27"/>
        <v>2.040000000000001</v>
      </c>
      <c r="D102" s="16">
        <f t="shared" si="25"/>
        <v>0.48743292815073996</v>
      </c>
      <c r="E102" s="15">
        <f t="shared" si="28"/>
        <v>2.051564312230353</v>
      </c>
    </row>
    <row r="103" spans="1:5" ht="12.75">
      <c r="A103" s="1">
        <f t="shared" si="26"/>
        <v>1.3200000000000007</v>
      </c>
      <c r="B103" s="14">
        <f t="shared" si="29"/>
        <v>0.4863813229571982</v>
      </c>
      <c r="C103" s="15">
        <f t="shared" si="27"/>
        <v>2.056000000000001</v>
      </c>
      <c r="D103" s="16">
        <f aca="true" t="shared" si="30" ref="D103:D118">D102-$B$30*$B$32*D102*D102</f>
        <v>0.4836314743996103</v>
      </c>
      <c r="E103" s="15">
        <f t="shared" si="28"/>
        <v>2.067690075881475</v>
      </c>
    </row>
    <row r="104" spans="1:5" ht="12.75">
      <c r="A104" s="1">
        <f aca="true" t="shared" si="31" ref="A104:A119">A103+$B$32</f>
        <v>1.3400000000000007</v>
      </c>
      <c r="B104" s="14">
        <f t="shared" si="29"/>
        <v>0.4826254826254824</v>
      </c>
      <c r="C104" s="15">
        <f t="shared" si="27"/>
        <v>2.072000000000001</v>
      </c>
      <c r="D104" s="16">
        <f t="shared" si="30"/>
        <v>0.4798890839511312</v>
      </c>
      <c r="E104" s="15">
        <f t="shared" si="28"/>
        <v>2.0838148510621957</v>
      </c>
    </row>
    <row r="105" spans="1:5" ht="12.75">
      <c r="A105" s="1">
        <f t="shared" si="31"/>
        <v>1.3600000000000008</v>
      </c>
      <c r="B105" s="14">
        <f t="shared" si="29"/>
        <v>0.47892720306513387</v>
      </c>
      <c r="C105" s="15">
        <f t="shared" si="27"/>
        <v>2.088000000000001</v>
      </c>
      <c r="D105" s="16">
        <f t="shared" si="30"/>
        <v>0.4762043874248039</v>
      </c>
      <c r="E105" s="15">
        <f t="shared" si="28"/>
        <v>2.0999386532487736</v>
      </c>
    </row>
    <row r="106" spans="1:5" ht="12.75">
      <c r="A106" s="1">
        <f t="shared" si="31"/>
        <v>1.3800000000000008</v>
      </c>
      <c r="B106" s="14">
        <f t="shared" si="29"/>
        <v>0.4752851711026614</v>
      </c>
      <c r="C106" s="15">
        <f t="shared" si="27"/>
        <v>2.104000000000001</v>
      </c>
      <c r="D106" s="16">
        <f t="shared" si="30"/>
        <v>0.4725760575271618</v>
      </c>
      <c r="E106" s="15">
        <f t="shared" si="28"/>
        <v>2.116061497555923</v>
      </c>
    </row>
    <row r="107" spans="1:5" ht="12.75">
      <c r="A107" s="1">
        <f t="shared" si="31"/>
        <v>1.4000000000000008</v>
      </c>
      <c r="B107" s="14">
        <f t="shared" si="29"/>
        <v>0.47169811320754695</v>
      </c>
      <c r="C107" s="15">
        <f t="shared" si="27"/>
        <v>2.120000000000001</v>
      </c>
      <c r="D107" s="16">
        <f t="shared" si="30"/>
        <v>0.46900280744479517</v>
      </c>
      <c r="E107" s="15">
        <f t="shared" si="28"/>
        <v>2.132183398748006</v>
      </c>
    </row>
    <row r="108" spans="1:5" ht="12.75">
      <c r="A108" s="1">
        <f t="shared" si="31"/>
        <v>1.4200000000000008</v>
      </c>
      <c r="B108" s="14">
        <f t="shared" si="29"/>
        <v>0.4681647940074904</v>
      </c>
      <c r="C108" s="15">
        <f t="shared" si="27"/>
        <v>2.136000000000001</v>
      </c>
      <c r="D108" s="16">
        <f t="shared" si="30"/>
        <v>0.46548338931053757</v>
      </c>
      <c r="E108" s="15">
        <f t="shared" si="28"/>
        <v>2.1483043712497993</v>
      </c>
    </row>
    <row r="109" spans="1:5" ht="12.75">
      <c r="A109" s="1">
        <f t="shared" si="31"/>
        <v>1.4400000000000008</v>
      </c>
      <c r="B109" s="14">
        <f t="shared" si="29"/>
        <v>0.46468401486988825</v>
      </c>
      <c r="C109" s="15">
        <f t="shared" si="27"/>
        <v>2.152000000000001</v>
      </c>
      <c r="D109" s="16">
        <f t="shared" si="30"/>
        <v>0.4620165927389532</v>
      </c>
      <c r="E109" s="15">
        <f t="shared" si="28"/>
        <v>2.1644244291568464</v>
      </c>
    </row>
    <row r="110" spans="1:5" ht="12.75">
      <c r="A110" s="1">
        <f t="shared" si="31"/>
        <v>1.4600000000000009</v>
      </c>
      <c r="B110" s="14">
        <f t="shared" si="29"/>
        <v>0.46125461254612526</v>
      </c>
      <c r="C110" s="15">
        <f t="shared" si="27"/>
        <v>2.168000000000001</v>
      </c>
      <c r="D110" s="16">
        <f t="shared" si="30"/>
        <v>0.4586012434274954</v>
      </c>
      <c r="E110" s="15">
        <f t="shared" si="28"/>
        <v>2.1805435862454208</v>
      </c>
    </row>
    <row r="111" spans="1:5" ht="12.75">
      <c r="A111" s="1">
        <f t="shared" si="31"/>
        <v>1.4800000000000009</v>
      </c>
      <c r="B111" s="14">
        <f t="shared" si="29"/>
        <v>0.45787545787545764</v>
      </c>
      <c r="C111" s="15">
        <f t="shared" si="27"/>
        <v>2.184000000000001</v>
      </c>
      <c r="D111" s="16">
        <f t="shared" si="30"/>
        <v>0.4552362018199235</v>
      </c>
      <c r="E111" s="15">
        <f t="shared" si="28"/>
        <v>2.1966618559821107</v>
      </c>
    </row>
    <row r="112" spans="1:5" ht="12.75">
      <c r="A112" s="1">
        <f t="shared" si="31"/>
        <v>1.5000000000000009</v>
      </c>
      <c r="B112" s="14">
        <f t="shared" si="29"/>
        <v>0.4545454545454543</v>
      </c>
      <c r="C112" s="15">
        <f t="shared" si="27"/>
        <v>2.200000000000001</v>
      </c>
      <c r="D112" s="16">
        <f t="shared" si="30"/>
        <v>0.45192036182876466</v>
      </c>
      <c r="E112" s="15">
        <f t="shared" si="28"/>
        <v>2.212779251533052</v>
      </c>
    </row>
    <row r="113" spans="1:5" ht="12.75">
      <c r="A113" s="1">
        <f t="shared" si="31"/>
        <v>1.520000000000001</v>
      </c>
      <c r="B113" s="14">
        <f t="shared" si="29"/>
        <v>0.451263537906137</v>
      </c>
      <c r="C113" s="15">
        <f t="shared" si="27"/>
        <v>2.216000000000001</v>
      </c>
      <c r="D113" s="16">
        <f t="shared" si="30"/>
        <v>0.4486526496137976</v>
      </c>
      <c r="E113" s="15">
        <f t="shared" si="28"/>
        <v>2.228895785772813</v>
      </c>
    </row>
    <row r="114" spans="1:5" ht="12.75">
      <c r="A114" s="1">
        <f t="shared" si="31"/>
        <v>1.540000000000001</v>
      </c>
      <c r="B114" s="14">
        <f t="shared" si="29"/>
        <v>0.44802867383512524</v>
      </c>
      <c r="C114" s="15">
        <f t="shared" si="27"/>
        <v>2.232000000000001</v>
      </c>
      <c r="D114" s="16">
        <f t="shared" si="30"/>
        <v>0.4454320224137099</v>
      </c>
      <c r="E114" s="15">
        <f t="shared" si="28"/>
        <v>2.2450114712929565</v>
      </c>
    </row>
    <row r="115" spans="1:5" ht="12.75">
      <c r="A115" s="1">
        <f t="shared" si="31"/>
        <v>1.560000000000001</v>
      </c>
      <c r="B115" s="14">
        <f t="shared" si="29"/>
        <v>0.44483985765124534</v>
      </c>
      <c r="C115" s="15">
        <f t="shared" si="27"/>
        <v>2.248000000000001</v>
      </c>
      <c r="D115" s="16">
        <f t="shared" si="30"/>
        <v>0.4422574674282448</v>
      </c>
      <c r="E115" s="15">
        <f t="shared" si="28"/>
        <v>2.261126320410288</v>
      </c>
    </row>
    <row r="116" spans="1:5" ht="12.75">
      <c r="A116" s="1">
        <f t="shared" si="31"/>
        <v>1.580000000000001</v>
      </c>
      <c r="B116" s="14">
        <f t="shared" si="29"/>
        <v>0.44169611307420475</v>
      </c>
      <c r="C116" s="15">
        <f t="shared" si="27"/>
        <v>2.264000000000001</v>
      </c>
      <c r="D116" s="16">
        <f t="shared" si="30"/>
        <v>0.43912800074830804</v>
      </c>
      <c r="E116" s="15">
        <f t="shared" si="28"/>
        <v>2.2772403451748073</v>
      </c>
    </row>
    <row r="117" spans="1:5" ht="12.75">
      <c r="A117" s="1">
        <f t="shared" si="31"/>
        <v>1.600000000000001</v>
      </c>
      <c r="B117" s="14">
        <f t="shared" si="29"/>
        <v>0.43859649122806993</v>
      </c>
      <c r="C117" s="15">
        <f aca="true" t="shared" si="32" ref="C117:C132">1/B117</f>
        <v>2.280000000000001</v>
      </c>
      <c r="D117" s="16">
        <f t="shared" si="30"/>
        <v>0.43604266633164873</v>
      </c>
      <c r="E117" s="15">
        <f aca="true" t="shared" si="33" ref="E117:E132">1/D117</f>
        <v>2.29335355737737</v>
      </c>
    </row>
    <row r="118" spans="1:5" ht="12.75">
      <c r="A118" s="1">
        <f t="shared" si="31"/>
        <v>1.620000000000001</v>
      </c>
      <c r="B118" s="14">
        <f aca="true" t="shared" si="34" ref="B118:B133">$B$31/(1+$B$31*$B$30*A118)</f>
        <v>0.43554006968641096</v>
      </c>
      <c r="C118" s="15">
        <f t="shared" si="32"/>
        <v>2.296000000000001</v>
      </c>
      <c r="D118" s="16">
        <f t="shared" si="30"/>
        <v>0.4330005350218629</v>
      </c>
      <c r="E118" s="15">
        <f t="shared" si="33"/>
        <v>2.309465968557079</v>
      </c>
    </row>
    <row r="119" spans="1:5" ht="12.75">
      <c r="A119" s="1">
        <f t="shared" si="31"/>
        <v>1.640000000000001</v>
      </c>
      <c r="B119" s="14">
        <f t="shared" si="34"/>
        <v>0.4325259515570932</v>
      </c>
      <c r="C119" s="15">
        <f t="shared" si="32"/>
        <v>2.312000000000001</v>
      </c>
      <c r="D119" s="16">
        <f aca="true" t="shared" si="35" ref="D119:D134">D118-$B$30*$B$32*D118*D118</f>
        <v>0.4300007036085954</v>
      </c>
      <c r="E119" s="15">
        <f t="shared" si="33"/>
        <v>2.325577590008415</v>
      </c>
    </row>
    <row r="120" spans="1:5" ht="12.75">
      <c r="A120" s="1">
        <f aca="true" t="shared" si="36" ref="A120:A135">A119+$B$32</f>
        <v>1.660000000000001</v>
      </c>
      <c r="B120" s="14">
        <f t="shared" si="34"/>
        <v>0.4295532646048108</v>
      </c>
      <c r="C120" s="15">
        <f t="shared" si="32"/>
        <v>2.328000000000001</v>
      </c>
      <c r="D120" s="16">
        <f t="shared" si="35"/>
        <v>0.4270422939269332</v>
      </c>
      <c r="E120" s="15">
        <f t="shared" si="33"/>
        <v>2.3416884327881107</v>
      </c>
    </row>
    <row r="121" spans="1:5" ht="12.75">
      <c r="A121" s="1">
        <f t="shared" si="36"/>
        <v>1.680000000000001</v>
      </c>
      <c r="B121" s="14">
        <f t="shared" si="34"/>
        <v>0.4266211604095561</v>
      </c>
      <c r="C121" s="15">
        <f t="shared" si="32"/>
        <v>2.344000000000001</v>
      </c>
      <c r="D121" s="16">
        <f t="shared" si="35"/>
        <v>0.42412445199409515</v>
      </c>
      <c r="E121" s="15">
        <f t="shared" si="33"/>
        <v>2.357798507721791</v>
      </c>
    </row>
    <row r="122" spans="1:5" ht="12.75">
      <c r="A122" s="1">
        <f t="shared" si="36"/>
        <v>1.700000000000001</v>
      </c>
      <c r="B122" s="14">
        <f t="shared" si="34"/>
        <v>0.4237288135593218</v>
      </c>
      <c r="C122" s="15">
        <f t="shared" si="32"/>
        <v>2.360000000000001</v>
      </c>
      <c r="D122" s="16">
        <f t="shared" si="35"/>
        <v>0.4212463471816265</v>
      </c>
      <c r="E122" s="15">
        <f t="shared" si="33"/>
        <v>2.373907825410378</v>
      </c>
    </row>
    <row r="123" spans="1:5" ht="12.75">
      <c r="A123" s="1">
        <f t="shared" si="36"/>
        <v>1.720000000000001</v>
      </c>
      <c r="B123" s="14">
        <f t="shared" si="34"/>
        <v>0.4208754208754207</v>
      </c>
      <c r="C123" s="15">
        <f t="shared" si="32"/>
        <v>2.3760000000000012</v>
      </c>
      <c r="D123" s="16">
        <f t="shared" si="35"/>
        <v>0.4184071714214047</v>
      </c>
      <c r="E123" s="15">
        <f t="shared" si="33"/>
        <v>2.3900163962362773</v>
      </c>
    </row>
    <row r="124" spans="1:5" ht="12.75">
      <c r="A124" s="1">
        <f t="shared" si="36"/>
        <v>1.740000000000001</v>
      </c>
      <c r="B124" s="14">
        <f t="shared" si="34"/>
        <v>0.4180602006688961</v>
      </c>
      <c r="C124" s="15">
        <f t="shared" si="32"/>
        <v>2.3920000000000012</v>
      </c>
      <c r="D124" s="16">
        <f t="shared" si="35"/>
        <v>0.41560613844385497</v>
      </c>
      <c r="E124" s="15">
        <f t="shared" si="33"/>
        <v>2.406124230369355</v>
      </c>
    </row>
    <row r="125" spans="1:5" ht="12.75">
      <c r="A125" s="1">
        <f t="shared" si="36"/>
        <v>1.7600000000000011</v>
      </c>
      <c r="B125" s="14">
        <f t="shared" si="34"/>
        <v>0.41528239202657785</v>
      </c>
      <c r="C125" s="15">
        <f t="shared" si="32"/>
        <v>2.4080000000000013</v>
      </c>
      <c r="D125" s="16">
        <f t="shared" si="35"/>
        <v>0.41284248304685955</v>
      </c>
      <c r="E125" s="15">
        <f t="shared" si="33"/>
        <v>2.4222313377727054</v>
      </c>
    </row>
    <row r="126" spans="1:5" ht="12.75">
      <c r="A126" s="1">
        <f t="shared" si="36"/>
        <v>1.7800000000000011</v>
      </c>
      <c r="B126" s="14">
        <f t="shared" si="34"/>
        <v>0.4125412541254123</v>
      </c>
      <c r="C126" s="15">
        <f t="shared" si="32"/>
        <v>2.4240000000000013</v>
      </c>
      <c r="D126" s="16">
        <f t="shared" si="35"/>
        <v>0.4101154603939268</v>
      </c>
      <c r="E126" s="15">
        <f t="shared" si="33"/>
        <v>2.4383377282082304</v>
      </c>
    </row>
    <row r="127" spans="1:5" ht="12.75">
      <c r="A127" s="1">
        <f t="shared" si="36"/>
        <v>1.8000000000000012</v>
      </c>
      <c r="B127" s="14">
        <f t="shared" si="34"/>
        <v>0.4098360655737703</v>
      </c>
      <c r="C127" s="15">
        <f t="shared" si="32"/>
        <v>2.4400000000000013</v>
      </c>
      <c r="D127" s="16">
        <f t="shared" si="35"/>
        <v>0.40742434534026084</v>
      </c>
      <c r="E127" s="15">
        <f t="shared" si="33"/>
        <v>2.4544434112420284</v>
      </c>
    </row>
    <row r="128" spans="1:5" ht="12.75">
      <c r="A128" s="1">
        <f t="shared" si="36"/>
        <v>1.8200000000000012</v>
      </c>
      <c r="B128" s="14">
        <f t="shared" si="34"/>
        <v>0.4071661237785014</v>
      </c>
      <c r="C128" s="15">
        <f t="shared" si="32"/>
        <v>2.4560000000000013</v>
      </c>
      <c r="D128" s="16">
        <f t="shared" si="35"/>
        <v>0.4047684317854458</v>
      </c>
      <c r="E128" s="15">
        <f t="shared" si="33"/>
        <v>2.4705483962496033</v>
      </c>
    </row>
    <row r="129" spans="1:5" ht="12.75">
      <c r="A129" s="1">
        <f t="shared" si="36"/>
        <v>1.8400000000000012</v>
      </c>
      <c r="B129" s="14">
        <f t="shared" si="34"/>
        <v>0.4045307443365694</v>
      </c>
      <c r="C129" s="15">
        <f t="shared" si="32"/>
        <v>2.4720000000000013</v>
      </c>
      <c r="D129" s="16">
        <f t="shared" si="35"/>
        <v>0.402147032051525</v>
      </c>
      <c r="E129" s="15">
        <f t="shared" si="33"/>
        <v>2.486652692420903</v>
      </c>
    </row>
    <row r="130" spans="1:5" ht="12.75">
      <c r="A130" s="1">
        <f t="shared" si="36"/>
        <v>1.8600000000000012</v>
      </c>
      <c r="B130" s="14">
        <f t="shared" si="34"/>
        <v>0.4019292604501606</v>
      </c>
      <c r="C130" s="15">
        <f t="shared" si="32"/>
        <v>2.4880000000000013</v>
      </c>
      <c r="D130" s="16">
        <f t="shared" si="35"/>
        <v>0.3995594762853194</v>
      </c>
      <c r="E130" s="15">
        <f t="shared" si="33"/>
        <v>2.502756308765194</v>
      </c>
    </row>
    <row r="131" spans="1:5" ht="12.75">
      <c r="A131" s="1">
        <f t="shared" si="36"/>
        <v>1.8800000000000012</v>
      </c>
      <c r="B131" s="14">
        <f t="shared" si="34"/>
        <v>0.39936102236421706</v>
      </c>
      <c r="C131" s="15">
        <f t="shared" si="32"/>
        <v>2.5040000000000013</v>
      </c>
      <c r="D131" s="16">
        <f t="shared" si="35"/>
        <v>0.39700511188388904</v>
      </c>
      <c r="E131" s="15">
        <f t="shared" si="33"/>
        <v>2.5188592541157684</v>
      </c>
    </row>
    <row r="132" spans="1:5" ht="12.75">
      <c r="A132" s="1">
        <f t="shared" si="36"/>
        <v>1.9000000000000012</v>
      </c>
      <c r="B132" s="14">
        <f t="shared" si="34"/>
        <v>0.39682539682539664</v>
      </c>
      <c r="C132" s="15">
        <f t="shared" si="32"/>
        <v>2.5200000000000014</v>
      </c>
      <c r="D132" s="16">
        <f t="shared" si="35"/>
        <v>0.394483302942098</v>
      </c>
      <c r="E132" s="15">
        <f t="shared" si="33"/>
        <v>2.534961537134512</v>
      </c>
    </row>
    <row r="133" spans="1:5" ht="12.75">
      <c r="A133" s="1">
        <f t="shared" si="36"/>
        <v>1.9200000000000013</v>
      </c>
      <c r="B133" s="14">
        <f t="shared" si="34"/>
        <v>0.39432176656151396</v>
      </c>
      <c r="C133" s="15">
        <f>1/B133</f>
        <v>2.5360000000000014</v>
      </c>
      <c r="D133" s="16">
        <f t="shared" si="35"/>
        <v>0.3919934297212963</v>
      </c>
      <c r="E133" s="15">
        <f>1/D133</f>
        <v>2.5510631663163097</v>
      </c>
    </row>
    <row r="134" spans="1:5" ht="12.75">
      <c r="A134" s="1">
        <f t="shared" si="36"/>
        <v>1.9400000000000013</v>
      </c>
      <c r="B134" s="14">
        <f>$B$31/(1+$B$31*$B$30*A134)</f>
        <v>0.39184952978056403</v>
      </c>
      <c r="C134" s="15">
        <f>1/B134</f>
        <v>2.5520000000000014</v>
      </c>
      <c r="D134" s="16">
        <f t="shared" si="35"/>
        <v>0.38953488813818166</v>
      </c>
      <c r="E134" s="15">
        <f>1/D134</f>
        <v>2.567164149993325</v>
      </c>
    </row>
    <row r="135" spans="1:5" ht="12.75">
      <c r="A135" s="1">
        <f t="shared" si="36"/>
        <v>1.9600000000000013</v>
      </c>
      <c r="B135" s="14">
        <f>$B$31/(1+$B$31*$B$30*A135)</f>
        <v>0.3894080996884733</v>
      </c>
      <c r="C135" s="15">
        <f>1/B135</f>
        <v>2.5680000000000014</v>
      </c>
      <c r="D135" s="16">
        <f>D134-$B$30*$B$32*D134*D134</f>
        <v>0.38710708927295245</v>
      </c>
      <c r="E135" s="15">
        <f>1/D135</f>
        <v>2.5832644963391296</v>
      </c>
    </row>
    <row r="136" spans="1:5" ht="12.75">
      <c r="A136" s="1">
        <f>A135+$B$32</f>
        <v>1.9800000000000013</v>
      </c>
      <c r="B136" s="14">
        <f>$B$31/(1+$B$31*$B$30*A136)</f>
        <v>0.3869969040247676</v>
      </c>
      <c r="C136" s="15">
        <f>1/B136</f>
        <v>2.5840000000000014</v>
      </c>
      <c r="D136" s="16">
        <f>D135-$B$30*$B$32*D135*D135</f>
        <v>0.3847094588959064</v>
      </c>
      <c r="E136" s="15">
        <f>1/D136</f>
        <v>2.5993642133727133</v>
      </c>
    </row>
    <row r="137" spans="1:5" ht="12.75">
      <c r="A137" s="1">
        <f>A136+$B$32</f>
        <v>2.0000000000000013</v>
      </c>
      <c r="B137" s="14">
        <f>$B$31/(1+$B$31*$B$30*A137)</f>
        <v>0.3846153846153844</v>
      </c>
      <c r="C137" s="15">
        <f>1/B137</f>
        <v>2.6000000000000014</v>
      </c>
      <c r="D137" s="16">
        <f>D136-$B$30*$B$32*D136*D136</f>
        <v>0.3823414370116827</v>
      </c>
      <c r="E137" s="15">
        <f>1/D137</f>
        <v>2.6154633089623616</v>
      </c>
    </row>
    <row r="138" ht="12.75">
      <c r="B138" s="10"/>
    </row>
    <row r="139" ht="12.75">
      <c r="B139" s="10"/>
    </row>
    <row r="140" spans="1:7" ht="15">
      <c r="A140" s="12" t="s">
        <v>13</v>
      </c>
      <c r="B140" s="13"/>
      <c r="C140" s="13"/>
      <c r="D140" s="13"/>
      <c r="E140" s="13"/>
      <c r="F140" s="13"/>
      <c r="G140" s="13"/>
    </row>
    <row r="141" ht="12.75">
      <c r="B141" s="11"/>
    </row>
    <row r="142" spans="1:2" ht="12.75">
      <c r="A142" s="3" t="s">
        <v>2</v>
      </c>
      <c r="B142" s="17">
        <v>0.8</v>
      </c>
    </row>
    <row r="143" spans="1:2" ht="12.75">
      <c r="A143" s="3" t="s">
        <v>3</v>
      </c>
      <c r="B143" s="17">
        <v>1</v>
      </c>
    </row>
    <row r="144" spans="1:2" ht="12.75">
      <c r="A144" s="3" t="s">
        <v>4</v>
      </c>
      <c r="B144" s="17">
        <v>0.2</v>
      </c>
    </row>
    <row r="145" ht="12.75">
      <c r="B145" s="11"/>
    </row>
    <row r="146" spans="2:8" ht="12.75">
      <c r="B146" s="20" t="s">
        <v>14</v>
      </c>
      <c r="C146" s="21" t="s">
        <v>15</v>
      </c>
      <c r="D146" s="23" t="s">
        <v>16</v>
      </c>
      <c r="E146" s="23"/>
      <c r="F146" s="23"/>
      <c r="G146" s="23"/>
      <c r="H146" s="23"/>
    </row>
    <row r="147" spans="1:8" ht="12.75">
      <c r="A147" s="3" t="s">
        <v>7</v>
      </c>
      <c r="B147" s="19" t="s">
        <v>8</v>
      </c>
      <c r="C147" s="3" t="s">
        <v>8</v>
      </c>
      <c r="D147" s="3" t="s">
        <v>17</v>
      </c>
      <c r="E147" s="3" t="s">
        <v>18</v>
      </c>
      <c r="F147" s="3" t="s">
        <v>19</v>
      </c>
      <c r="G147" s="3" t="s">
        <v>20</v>
      </c>
      <c r="H147" s="22" t="s">
        <v>8</v>
      </c>
    </row>
    <row r="148" ht="12.75">
      <c r="B148" s="10"/>
    </row>
    <row r="149" spans="1:8" ht="12.75">
      <c r="A149" s="1">
        <v>0</v>
      </c>
      <c r="B149" s="14">
        <f>$B$143/(1+$B$143*$B$142*A149)</f>
        <v>1</v>
      </c>
      <c r="C149" s="16">
        <f>$B$143</f>
        <v>1</v>
      </c>
      <c r="D149" s="15">
        <f>$B$143</f>
        <v>1</v>
      </c>
      <c r="E149" s="15">
        <f>$B$143</f>
        <v>1</v>
      </c>
      <c r="F149" s="15">
        <f>$B$143</f>
        <v>1</v>
      </c>
      <c r="G149" s="15">
        <f>$B$143</f>
        <v>1</v>
      </c>
      <c r="H149" s="18">
        <f>(D149+2*E149+2*F149+G149)/6</f>
        <v>1</v>
      </c>
    </row>
    <row r="150" spans="1:8" ht="12.75">
      <c r="A150" s="1">
        <f>A149+$B$144</f>
        <v>0.2</v>
      </c>
      <c r="B150" s="14">
        <f aca="true" t="shared" si="37" ref="B150:B165">$B$143/(1+$B$143*$B$142*A150)</f>
        <v>0.8620689655172413</v>
      </c>
      <c r="C150" s="16">
        <f>C149-$B$142*$B$144*C149*C149</f>
        <v>0.84</v>
      </c>
      <c r="D150" s="15">
        <f>-$B$142*$B$144*H149*H149</f>
        <v>-0.16000000000000003</v>
      </c>
      <c r="E150" s="15">
        <f>-$B$142*$B$144*(H149+D150/2)^2</f>
        <v>-0.135424</v>
      </c>
      <c r="F150" s="15">
        <f>-$B$142*$B$144*(H149+E150/2)^2</f>
        <v>-0.13906574639104002</v>
      </c>
      <c r="G150" s="15">
        <f>-$B$142*$B$144*(H149+F150)^2</f>
        <v>-0.11859324624595474</v>
      </c>
      <c r="H150" s="18">
        <f>H149+(D150+2*E150+2*F150+G150)/6</f>
        <v>0.8620712101619942</v>
      </c>
    </row>
    <row r="151" spans="1:8" ht="12.75">
      <c r="A151" s="1">
        <f aca="true" t="shared" si="38" ref="A151:A166">A150+$B$144</f>
        <v>0.4</v>
      </c>
      <c r="B151" s="14">
        <f t="shared" si="37"/>
        <v>0.7575757575757576</v>
      </c>
      <c r="C151" s="16">
        <f aca="true" t="shared" si="39" ref="C151:C166">C150-$B$142*$B$144*C150*C150</f>
        <v>0.727104</v>
      </c>
      <c r="D151" s="15">
        <f aca="true" t="shared" si="40" ref="D151:D166">-$B$142*$B$144*H150*H150</f>
        <v>-0.11890668342242645</v>
      </c>
      <c r="E151" s="15">
        <f aca="true" t="shared" si="41" ref="E151:E166">-$B$142*$B$144*(H150+D151/2)^2</f>
        <v>-0.10307127084103604</v>
      </c>
      <c r="F151" s="15">
        <f aca="true" t="shared" si="42" ref="F151:F166">-$B$142*$B$144*(H150+E151/2)^2</f>
        <v>-0.10511486686743923</v>
      </c>
      <c r="G151" s="15">
        <f aca="true" t="shared" si="43" ref="G151:G166">-$B$142*$B$144*(H150+F151)^2</f>
        <v>-0.09167726490461828</v>
      </c>
      <c r="H151" s="18">
        <f aca="true" t="shared" si="44" ref="H151:H166">H150+(D151+2*E151+2*F151+G151)/6</f>
        <v>0.7575785062046616</v>
      </c>
    </row>
    <row r="152" spans="1:8" ht="12.75">
      <c r="A152" s="1">
        <f t="shared" si="38"/>
        <v>0.6000000000000001</v>
      </c>
      <c r="B152" s="14">
        <f t="shared" si="37"/>
        <v>0.6756756756756757</v>
      </c>
      <c r="C152" s="16">
        <f t="shared" si="39"/>
        <v>0.64251516370944</v>
      </c>
      <c r="D152" s="15">
        <f t="shared" si="40"/>
        <v>-0.09182803089012585</v>
      </c>
      <c r="E152" s="15">
        <f t="shared" si="41"/>
        <v>-0.08103461558529904</v>
      </c>
      <c r="F152" s="15">
        <f t="shared" si="42"/>
        <v>-0.08226828196289138</v>
      </c>
      <c r="G152" s="15">
        <f t="shared" si="43"/>
        <v>-0.07296702383447522</v>
      </c>
      <c r="H152" s="18">
        <f t="shared" si="44"/>
        <v>0.6756783645678313</v>
      </c>
    </row>
    <row r="153" spans="1:8" ht="12.75">
      <c r="A153" s="1">
        <f t="shared" si="38"/>
        <v>0.8</v>
      </c>
      <c r="B153" s="14">
        <f t="shared" si="37"/>
        <v>0.6097560975609756</v>
      </c>
      <c r="C153" s="16">
        <f t="shared" si="39"/>
        <v>0.576463046013989</v>
      </c>
      <c r="D153" s="15">
        <f t="shared" si="40"/>
        <v>-0.07304660037520946</v>
      </c>
      <c r="E153" s="15">
        <f t="shared" si="41"/>
        <v>-0.06536307141166266</v>
      </c>
      <c r="F153" s="15">
        <f t="shared" si="42"/>
        <v>-0.0661511875082541</v>
      </c>
      <c r="G153" s="15">
        <f t="shared" si="43"/>
        <v>-0.05944374073187475</v>
      </c>
      <c r="H153" s="18">
        <f t="shared" si="44"/>
        <v>0.609758554743345</v>
      </c>
    </row>
    <row r="154" spans="1:8" ht="12.75">
      <c r="A154" s="1">
        <f t="shared" si="38"/>
        <v>1</v>
      </c>
      <c r="B154" s="14">
        <f t="shared" si="37"/>
        <v>0.5555555555555556</v>
      </c>
      <c r="C154" s="16">
        <f t="shared" si="39"/>
        <v>0.5232935030668328</v>
      </c>
      <c r="D154" s="15">
        <f t="shared" si="40"/>
        <v>-0.059488879213230865</v>
      </c>
      <c r="E154" s="15">
        <f t="shared" si="41"/>
        <v>-0.053826619801254943</v>
      </c>
      <c r="F154" s="15">
        <f t="shared" si="42"/>
        <v>-0.054353372709722785</v>
      </c>
      <c r="G154" s="15">
        <f t="shared" si="43"/>
        <v>-0.04935598659676817</v>
      </c>
      <c r="H154" s="18">
        <f t="shared" si="44"/>
        <v>0.5555577462713526</v>
      </c>
    </row>
    <row r="155" spans="1:8" ht="12.75">
      <c r="A155" s="1">
        <f t="shared" si="38"/>
        <v>1.2</v>
      </c>
      <c r="B155" s="14">
        <f t="shared" si="37"/>
        <v>0.5102040816326531</v>
      </c>
      <c r="C155" s="16">
        <f t="shared" si="39"/>
        <v>0.4794797286105196</v>
      </c>
      <c r="D155" s="15">
        <f t="shared" si="40"/>
        <v>-0.04938310551073674</v>
      </c>
      <c r="E155" s="15">
        <f t="shared" si="41"/>
        <v>-0.04509102646690406</v>
      </c>
      <c r="F155" s="15">
        <f t="shared" si="42"/>
        <v>-0.045456326490887884</v>
      </c>
      <c r="G155" s="15">
        <f t="shared" si="43"/>
        <v>-0.041632553353927335</v>
      </c>
      <c r="H155" s="18">
        <f t="shared" si="44"/>
        <v>0.5102060188079779</v>
      </c>
    </row>
    <row r="156" spans="1:8" ht="12.75">
      <c r="A156" s="1">
        <f t="shared" si="38"/>
        <v>1.4</v>
      </c>
      <c r="B156" s="14">
        <f t="shared" si="37"/>
        <v>0.4716981132075471</v>
      </c>
      <c r="C156" s="16">
        <f t="shared" si="39"/>
        <v>0.44269559898677274</v>
      </c>
      <c r="D156" s="15">
        <f t="shared" si="40"/>
        <v>-0.04164962906046188</v>
      </c>
      <c r="E156" s="15">
        <f t="shared" si="41"/>
        <v>-0.03831903409605407</v>
      </c>
      <c r="F156" s="15">
        <f t="shared" si="42"/>
        <v>-0.03858026670250967</v>
      </c>
      <c r="G156" s="15">
        <f t="shared" si="43"/>
        <v>-0.03558893600784777</v>
      </c>
      <c r="H156" s="18">
        <f t="shared" si="44"/>
        <v>0.47169982436373836</v>
      </c>
    </row>
    <row r="157" spans="1:8" ht="12.75">
      <c r="A157" s="1">
        <f t="shared" si="38"/>
        <v>1.5999999999999999</v>
      </c>
      <c r="B157" s="14">
        <f t="shared" si="37"/>
        <v>0.43859649122807015</v>
      </c>
      <c r="C157" s="16">
        <f t="shared" si="39"/>
        <v>0.4113388960488115</v>
      </c>
      <c r="D157" s="15">
        <f t="shared" si="40"/>
        <v>-0.03560011588876506</v>
      </c>
      <c r="E157" s="15">
        <f t="shared" si="41"/>
        <v>-0.03296399967288733</v>
      </c>
      <c r="F157" s="15">
        <f t="shared" si="42"/>
        <v>-0.03315572284277806</v>
      </c>
      <c r="G157" s="15">
        <f t="shared" si="43"/>
        <v>-0.030771348636612218</v>
      </c>
      <c r="H157" s="18">
        <f t="shared" si="44"/>
        <v>0.438598006104287</v>
      </c>
    </row>
    <row r="158" spans="1:8" ht="12.75">
      <c r="A158" s="1">
        <f t="shared" si="38"/>
        <v>1.7999999999999998</v>
      </c>
      <c r="B158" s="14">
        <f t="shared" si="37"/>
        <v>0.4098360655737705</v>
      </c>
      <c r="C158" s="16">
        <f t="shared" si="39"/>
        <v>0.3842669460643867</v>
      </c>
      <c r="D158" s="15">
        <f t="shared" si="40"/>
        <v>-0.030778913753384995</v>
      </c>
      <c r="E158" s="15">
        <f t="shared" si="41"/>
        <v>-0.028656876182292047</v>
      </c>
      <c r="F158" s="15">
        <f t="shared" si="42"/>
        <v>-0.028800746614729165</v>
      </c>
      <c r="G158" s="15">
        <f t="shared" si="43"/>
        <v>-0.026869407021624332</v>
      </c>
      <c r="H158" s="18">
        <f t="shared" si="44"/>
        <v>0.40983741170944504</v>
      </c>
    </row>
    <row r="159" spans="1:8" ht="12.75">
      <c r="A159" s="1">
        <f t="shared" si="38"/>
        <v>1.9999999999999998</v>
      </c>
      <c r="B159" s="14">
        <f t="shared" si="37"/>
        <v>0.3846153846153847</v>
      </c>
      <c r="C159" s="16">
        <f t="shared" si="39"/>
        <v>0.36064117233036264</v>
      </c>
      <c r="D159" s="15">
        <f t="shared" si="40"/>
        <v>-0.026874672645871553</v>
      </c>
      <c r="E159" s="15">
        <f t="shared" si="41"/>
        <v>-0.02514128316262884</v>
      </c>
      <c r="F159" s="15">
        <f t="shared" si="42"/>
        <v>-0.02525134186368592</v>
      </c>
      <c r="G159" s="15">
        <f t="shared" si="43"/>
        <v>-0.02366503121910514</v>
      </c>
      <c r="H159" s="18">
        <f t="shared" si="44"/>
        <v>0.38461658605651067</v>
      </c>
    </row>
    <row r="160" spans="1:8" ht="12.75">
      <c r="A160" s="1">
        <f t="shared" si="38"/>
        <v>2.1999999999999997</v>
      </c>
      <c r="B160" s="14">
        <f t="shared" si="37"/>
        <v>0.3623188405797102</v>
      </c>
      <c r="C160" s="16">
        <f t="shared" si="39"/>
        <v>0.3398312435015917</v>
      </c>
      <c r="D160" s="15">
        <f t="shared" si="40"/>
        <v>-0.02366878692316245</v>
      </c>
      <c r="E160" s="15">
        <f t="shared" si="41"/>
        <v>-0.022234650098541295</v>
      </c>
      <c r="F160" s="15">
        <f t="shared" si="42"/>
        <v>-0.022320271675672708</v>
      </c>
      <c r="G160" s="15">
        <f t="shared" si="43"/>
        <v>-0.02100137910623024</v>
      </c>
      <c r="H160" s="18">
        <f t="shared" si="44"/>
        <v>0.36231991779354056</v>
      </c>
    </row>
    <row r="161" spans="1:8" ht="12.75">
      <c r="A161" s="1">
        <f t="shared" si="38"/>
        <v>2.4</v>
      </c>
      <c r="B161" s="14">
        <f t="shared" si="37"/>
        <v>0.3424657534246575</v>
      </c>
      <c r="C161" s="16">
        <f t="shared" si="39"/>
        <v>0.3213535996520176</v>
      </c>
      <c r="D161" s="15">
        <f t="shared" si="40"/>
        <v>-0.02100411565278688</v>
      </c>
      <c r="E161" s="15">
        <f t="shared" si="41"/>
        <v>-0.019804129054698104</v>
      </c>
      <c r="F161" s="15">
        <f t="shared" si="42"/>
        <v>-0.01987173492812015</v>
      </c>
      <c r="G161" s="15">
        <f t="shared" si="43"/>
        <v>-0.018763321271652547</v>
      </c>
      <c r="H161" s="18">
        <f t="shared" si="44"/>
        <v>0.3424667236451946</v>
      </c>
    </row>
    <row r="162" spans="1:8" ht="12.75">
      <c r="A162" s="1">
        <f t="shared" si="38"/>
        <v>2.6</v>
      </c>
      <c r="B162" s="14">
        <f t="shared" si="37"/>
        <v>0.3246753246753247</v>
      </c>
      <c r="C162" s="16">
        <f t="shared" si="39"/>
        <v>0.30483069789052814</v>
      </c>
      <c r="D162" s="15">
        <f t="shared" si="40"/>
        <v>-0.018765353088683857</v>
      </c>
      <c r="E162" s="15">
        <f t="shared" si="41"/>
        <v>-0.01775119718929329</v>
      </c>
      <c r="F162" s="15">
        <f t="shared" si="42"/>
        <v>-0.017805286193998453</v>
      </c>
      <c r="G162" s="15">
        <f t="shared" si="43"/>
        <v>-0.016864807834860312</v>
      </c>
      <c r="H162" s="18">
        <f t="shared" si="44"/>
        <v>0.32467620236350664</v>
      </c>
    </row>
    <row r="163" spans="1:8" ht="12.75">
      <c r="A163" s="1">
        <f t="shared" si="38"/>
        <v>2.8000000000000003</v>
      </c>
      <c r="B163" s="14">
        <f t="shared" si="37"/>
        <v>0.30864197530864196</v>
      </c>
      <c r="C163" s="16">
        <f t="shared" si="39"/>
        <v>0.2899632171902999</v>
      </c>
      <c r="D163" s="15">
        <f t="shared" si="40"/>
        <v>-0.016866341820990196</v>
      </c>
      <c r="E163" s="15">
        <f t="shared" si="41"/>
        <v>-0.016001544790814472</v>
      </c>
      <c r="F163" s="15">
        <f t="shared" si="42"/>
        <v>-0.016045332471276902</v>
      </c>
      <c r="G163" s="15">
        <f t="shared" si="43"/>
        <v>-0.015240482216069516</v>
      </c>
      <c r="H163" s="18">
        <f t="shared" si="44"/>
        <v>0.3086427726032996</v>
      </c>
    </row>
    <row r="164" spans="1:8" ht="12.75">
      <c r="A164" s="1">
        <f t="shared" si="38"/>
        <v>3.0000000000000004</v>
      </c>
      <c r="B164" s="14">
        <f t="shared" si="37"/>
        <v>0.2941176470588235</v>
      </c>
      <c r="C164" s="16">
        <f t="shared" si="39"/>
        <v>0.27651063041856405</v>
      </c>
      <c r="D164" s="15">
        <f t="shared" si="40"/>
        <v>-0.015241657772840339</v>
      </c>
      <c r="E164" s="15">
        <f t="shared" si="41"/>
        <v>-0.0144982736958541</v>
      </c>
      <c r="F164" s="15">
        <f t="shared" si="42"/>
        <v>-0.01453409978781475</v>
      </c>
      <c r="G164" s="15">
        <f t="shared" si="43"/>
        <v>-0.01383998582804575</v>
      </c>
      <c r="H164" s="18">
        <f t="shared" si="44"/>
        <v>0.29411837417526226</v>
      </c>
    </row>
    <row r="165" spans="1:8" ht="12.75">
      <c r="A165" s="1">
        <f t="shared" si="38"/>
        <v>3.2000000000000006</v>
      </c>
      <c r="B165" s="14">
        <f t="shared" si="37"/>
        <v>0.28089887640449435</v>
      </c>
      <c r="C165" s="16">
        <f t="shared" si="39"/>
        <v>0.26427732982104857</v>
      </c>
      <c r="D165" s="15">
        <f t="shared" si="40"/>
        <v>-0.013840898884399936</v>
      </c>
      <c r="E165" s="15">
        <f t="shared" si="41"/>
        <v>-0.013197223675356435</v>
      </c>
      <c r="F165" s="15">
        <f t="shared" si="42"/>
        <v>-0.013226818197545731</v>
      </c>
      <c r="G165" s="15">
        <f t="shared" si="43"/>
        <v>-0.012624010595133229</v>
      </c>
      <c r="H165" s="18">
        <f t="shared" si="44"/>
        <v>0.28089954197103933</v>
      </c>
    </row>
    <row r="166" spans="1:8" ht="12.75">
      <c r="A166" s="1">
        <f t="shared" si="38"/>
        <v>3.400000000000001</v>
      </c>
      <c r="B166" s="14">
        <f>$B$143/(1+$B$143*$B$142*A166)</f>
        <v>0.2688172043010752</v>
      </c>
      <c r="C166" s="16">
        <f t="shared" si="39"/>
        <v>0.25310252869187366</v>
      </c>
      <c r="D166" s="15">
        <f t="shared" si="40"/>
        <v>-0.012624728428726353</v>
      </c>
      <c r="E166" s="15">
        <f t="shared" si="41"/>
        <v>-0.012063698910140239</v>
      </c>
      <c r="F166" s="15">
        <f t="shared" si="42"/>
        <v>-0.012088359742248544</v>
      </c>
      <c r="G166" s="15">
        <f t="shared" si="43"/>
        <v>-0.01156151227059843</v>
      </c>
      <c r="H166" s="18">
        <f t="shared" si="44"/>
        <v>0.2688178156370223</v>
      </c>
    </row>
    <row r="167" spans="1:8" ht="12.75">
      <c r="A167" s="1">
        <f>A166+$B$144</f>
        <v>3.600000000000001</v>
      </c>
      <c r="B167" s="14">
        <f>$B$143/(1+$B$143*$B$142*A167)</f>
        <v>0.25773195876288657</v>
      </c>
      <c r="C167" s="16">
        <f>C166-$B$142*$B$144*C166*C166</f>
        <v>0.24285278628703835</v>
      </c>
      <c r="D167" s="15">
        <f>-$B$142*$B$144*H166*H166</f>
        <v>-0.011562082880617618</v>
      </c>
      <c r="E167" s="15">
        <f>-$B$142*$B$144*(H166+D167/2)^2</f>
        <v>-0.011070135132770054</v>
      </c>
      <c r="F167" s="15">
        <f>-$B$142*$B$144*(H166+E167/2)^2</f>
        <v>-0.011090848869060263</v>
      </c>
      <c r="G167" s="15">
        <f>-$B$142*$B$144*(H166+F167)^2</f>
        <v>-0.010627710303906275</v>
      </c>
      <c r="H167" s="18">
        <f>H166+(D167+2*E167+2*F167+G167)/6</f>
        <v>0.2577325221056582</v>
      </c>
    </row>
    <row r="168" spans="1:8" ht="12.75">
      <c r="A168" s="1">
        <f>A167+$B$144</f>
        <v>3.800000000000001</v>
      </c>
      <c r="B168" s="14">
        <f>$B$143/(1+$B$143*$B$142*A168)</f>
        <v>0.24752475247524747</v>
      </c>
      <c r="C168" s="16">
        <f>C167-$B$142*$B$144*C167*C167</f>
        <v>0.2334163901578579</v>
      </c>
      <c r="D168" s="15">
        <f>-$B$142*$B$144*H167*H167</f>
        <v>-0.01062816847215098</v>
      </c>
      <c r="E168" s="15">
        <f>-$B$142*$B$144*(H167+D168/2)^2</f>
        <v>-0.010194410844243267</v>
      </c>
      <c r="F168" s="15">
        <f>-$B$142*$B$144*(H167+E168/2)^2</f>
        <v>-0.010211936517726537</v>
      </c>
      <c r="G168" s="15">
        <f>-$B$142*$B$144*(H167+F168)^2</f>
        <v>-0.009802630446366822</v>
      </c>
      <c r="H168" s="18">
        <f>H167+(D168+2*E168+2*F168+G168)/6</f>
        <v>0.24752527316524867</v>
      </c>
    </row>
    <row r="169" spans="1:8" ht="12.75">
      <c r="A169" s="1">
        <f>A168+$B$144</f>
        <v>4.000000000000001</v>
      </c>
      <c r="B169" s="14">
        <f>$B$143/(1+$B$143*$B$142*A169)</f>
        <v>0.23809523809523803</v>
      </c>
      <c r="C169" s="16">
        <f>C168-$B$142*$B$144*C168*C168</f>
        <v>0.22469907636676584</v>
      </c>
      <c r="D169" s="15">
        <f>-$B$142*$B$144*H168*H168</f>
        <v>-0.009803001736884958</v>
      </c>
      <c r="E169" s="15">
        <f>-$B$142*$B$144*(H168+D169/2)^2</f>
        <v>-0.009418607181365194</v>
      </c>
      <c r="F169" s="15">
        <f>-$B$142*$B$144*(H168+E169/2)^2</f>
        <v>-0.009433535212869857</v>
      </c>
      <c r="G169" s="15">
        <f>-$B$142*$B$144*(H168+F169)^2</f>
        <v>-0.009070028108989476</v>
      </c>
      <c r="H169" s="18">
        <f>H168+(D169+2*E169+2*F169+G169)/6</f>
        <v>0.23809572072619123</v>
      </c>
    </row>
  </sheetData>
  <printOptions gridLines="1"/>
  <pageMargins left="0.75" right="0.75" top="1" bottom="1" header="0.5" footer="0.5"/>
  <pageSetup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Paul W. Percival</cp:lastModifiedBy>
  <dcterms:created xsi:type="dcterms:W3CDTF">2008-01-27T00:23:17Z</dcterms:created>
  <dcterms:modified xsi:type="dcterms:W3CDTF">2008-01-27T00:23:56Z</dcterms:modified>
  <cp:category/>
  <cp:version/>
  <cp:contentType/>
  <cp:contentStatus/>
</cp:coreProperties>
</file>